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630"/>
  </bookViews>
  <sheets>
    <sheet name="1" sheetId="1" r:id="rId1"/>
  </sheets>
  <externalReferences>
    <externalReference r:id="rId2"/>
  </externalReferences>
  <definedNames>
    <definedName name="_xlnm._FilterDatabase" localSheetId="0" hidden="1">'1'!$A$4:$O$29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<sst xmlns="http://schemas.openxmlformats.org/spreadsheetml/2006/main" count="138" uniqueCount="63">
  <si>
    <t>附表9</t>
  </si>
  <si>
    <t>2024年汕尾市市级专项债券资金安排明细表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</si>
  <si>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</si>
  <si>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</si>
  <si>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</si>
  <si>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</si>
  <si>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</si>
  <si>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</si>
  <si>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</si>
  <si>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</si>
  <si>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第二批安排额度</t>
  </si>
  <si>
    <t>9月调整额度</t>
  </si>
  <si>
    <t>第三批安排额度</t>
  </si>
  <si>
    <t>结存限额批（特殊再融资债券）</t>
  </si>
  <si>
    <t>11月调整额度</t>
  </si>
  <si>
    <t>合计</t>
  </si>
  <si>
    <t>备注</t>
  </si>
  <si>
    <t>市级</t>
  </si>
  <si>
    <t>[2290402] 其他地方自行试点项目收益专项债券收入安排的支出</t>
  </si>
  <si>
    <t>汕尾市住房和城乡建设局</t>
  </si>
  <si>
    <t>汕尾市区中央商务区基础设施建设项目</t>
  </si>
  <si>
    <t>新增专项债券</t>
  </si>
  <si>
    <t>汕尾职业技术学院</t>
  </si>
  <si>
    <t>汕尾职业技术学院扩建项目（新校区）</t>
  </si>
  <si>
    <t>汕尾市文化广电旅游体育局</t>
  </si>
  <si>
    <t>汕尾市文化中心项目（公共文化设施项目）</t>
  </si>
  <si>
    <t>汕尾市食品药品检验所</t>
  </si>
  <si>
    <t>汕尾高新区红草园区基础设施建设项目（汕尾市药品检验实验室）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</si>
  <si>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</si>
  <si>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</si>
  <si>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汕尾市卫生健康局</t>
  </si>
  <si>
    <t>深汕中心医院二期建设项目</t>
  </si>
  <si>
    <t>汕尾市公路事务中心</t>
  </si>
  <si>
    <t>中央商务区品清湖片区基础设施（广东滨海旅游公路汕尾品清湖南岸段工程）</t>
  </si>
  <si>
    <t>汕尾市人力资源和社会保障局</t>
  </si>
  <si>
    <t>汕尾市高级技工学校二期项目</t>
  </si>
  <si>
    <t>汕尾高新技术产业开发区管理委员会</t>
  </si>
  <si>
    <t>汕尾高新区配套基础设施科技孵化中心</t>
  </si>
  <si>
    <t>汕尾新港投资有限公司</t>
  </si>
  <si>
    <t>汕尾新港区白沙湖作业区公用码头建设项目</t>
  </si>
  <si>
    <t>汕尾高新区红草园区基础设施建设六期项目</t>
  </si>
  <si>
    <t>汕尾职业技术学院老校区综合改造项目</t>
  </si>
  <si>
    <t>汕尾市水务局</t>
  </si>
  <si>
    <t>汕尾市区应急备用水源工程</t>
  </si>
  <si>
    <t>汕尾市区金町湾园区基础设施建设项目</t>
  </si>
  <si>
    <t>汕尾市螺河-黄江水系连通工程</t>
  </si>
  <si>
    <t>汕尾市民政局</t>
  </si>
  <si>
    <t>汕尾市福利中心建设项目(一期养老工程)</t>
  </si>
  <si>
    <t>汕尾市中医医院建设项目</t>
  </si>
  <si>
    <t>汕尾市储备粮食和物资有限公司</t>
  </si>
  <si>
    <t>汕尾市粮食储备仓库（二期）</t>
  </si>
  <si>
    <t>汕尾高新技术产业开发区红草片区基础设施配套项目（汕尾高新区红草园区市政道路建设工程五期项目）</t>
  </si>
  <si>
    <t>汕尾市中心城区地下排水管网升级改造和城市内涝治理工程</t>
  </si>
  <si>
    <t>汕尾市振兴投资有限公司</t>
  </si>
  <si>
    <t>汕尾中央商务区交通枢纽及配套设施项目</t>
  </si>
  <si>
    <t>汕尾市发展和改革局</t>
  </si>
  <si>
    <t>汕尾市粮食储备仓库</t>
  </si>
  <si>
    <t>[2290403]其他政府性基金债务收入安排的支出</t>
  </si>
  <si>
    <t>广东省汕尾市东部水质净化厂及配套管
网一期工程项目</t>
  </si>
  <si>
    <t>再融资专项债券</t>
  </si>
  <si>
    <t>汕尾高新技术产业开发区
管理委员会</t>
  </si>
  <si>
    <t>汕尾高新区红草园区综合污水处理厂及
配套管网工程</t>
  </si>
  <si>
    <t>市级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</si>
</sst>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微软雅黑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SimSun"/>
      <charset val="134"/>
    </font>
    <font>
      <b/>
      <sz val="12"/>
      <color theme="1"/>
      <name val="宋体"/>
      <charset val="134"/>
      <scheme val="minor"/>
    </font>
    <font>
      <sz val="11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SimSun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"/>
      <scheme val="minor"/>
    </font>
    <font>
      <b/>
      <sz val="14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3" fontId="13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Continuous" vertical="center" wrapText="1"/>
    </xf>
    <xf numFmtId="0" fontId="14" fillId="3" borderId="4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Continuous" vertical="center" wrapText="1"/>
    </xf>
    <xf numFmtId="176" fontId="14" fillId="3" borderId="6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9.&#24453;&#21150;\241114-&#35843;&#25972;&#20107;&#23452;\&#20851;&#20110;&#23457;&#23450;2024&#24180;11&#26376;&#26032;&#22686;&#20538;&#21048;&#35843;&#25972;&#26041;&#26696;&#30340;&#35831;&#31034;\&#35843;&#25972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1"/>
      <sheetName val="Sheet1"/>
      <sheetName val="拨付"/>
      <sheetName val="县区"/>
      <sheetName val="市直"/>
      <sheetName val="总"/>
      <sheetName val="一般"/>
      <sheetName val="专项"/>
      <sheetName val="SJZC"/>
      <sheetName val="科室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 t="str">
            <v>汕尾高新区配套基础设施科技孵化中心</v>
          </cell>
          <cell r="E6" t="str">
            <v>专项债券</v>
          </cell>
          <cell r="F6">
            <v>4500</v>
          </cell>
          <cell r="G6">
            <v>-1500</v>
          </cell>
        </row>
        <row r="7">
          <cell r="D7" t="str">
            <v>汕尾市高级技工学校二期项目</v>
          </cell>
          <cell r="E7" t="str">
            <v>专项债券</v>
          </cell>
          <cell r="F7">
            <v>12000</v>
          </cell>
          <cell r="G7">
            <v>-1000</v>
          </cell>
        </row>
        <row r="8">
          <cell r="D8" t="str">
            <v>汕尾市粮食储备仓库（二期）</v>
          </cell>
          <cell r="E8" t="str">
            <v>专项债券</v>
          </cell>
          <cell r="F8">
            <v>1500</v>
          </cell>
          <cell r="G8">
            <v>-1000</v>
          </cell>
        </row>
        <row r="9">
          <cell r="D9" t="str">
            <v>汕尾市文化中心项目（公共文化设施项目）</v>
          </cell>
          <cell r="E9" t="str">
            <v>专项债券</v>
          </cell>
          <cell r="F9">
            <v>12000</v>
          </cell>
          <cell r="G9">
            <v>1172</v>
          </cell>
        </row>
        <row r="10">
          <cell r="D10" t="str">
            <v>汕尾市福利中心建设项目(一期养老工程)</v>
          </cell>
          <cell r="E10" t="str">
            <v>专项债券</v>
          </cell>
          <cell r="F10">
            <v>1000</v>
          </cell>
          <cell r="G10">
            <v>-172</v>
          </cell>
        </row>
        <row r="11">
          <cell r="D11" t="str">
            <v>汕尾市区中央商务区基础设施建设项目</v>
          </cell>
          <cell r="E11" t="str">
            <v>专项债券</v>
          </cell>
          <cell r="F11">
            <v>12000</v>
          </cell>
          <cell r="G11">
            <v>-1000</v>
          </cell>
        </row>
        <row r="12">
          <cell r="D12" t="str">
            <v>深汕中心医院二期建设项目</v>
          </cell>
          <cell r="E12" t="str">
            <v>专项债券</v>
          </cell>
          <cell r="F12">
            <v>21000</v>
          </cell>
          <cell r="G12">
            <v>-6000</v>
          </cell>
        </row>
        <row r="13">
          <cell r="D13" t="str">
            <v>汕尾高新技术产业开发区红草片区基础设施配套项目（汕尾高新区红草园区市政道路建设工程五期项目）</v>
          </cell>
          <cell r="E13" t="str">
            <v>专项债券</v>
          </cell>
          <cell r="F13">
            <v>0</v>
          </cell>
          <cell r="G13">
            <v>1000</v>
          </cell>
        </row>
        <row r="14">
          <cell r="D14" t="str">
            <v>汕尾市区金町湾园区基础设施建设项目</v>
          </cell>
          <cell r="E14" t="str">
            <v>专项债券</v>
          </cell>
          <cell r="F14">
            <v>3000</v>
          </cell>
          <cell r="G14">
            <v>-700</v>
          </cell>
        </row>
        <row r="15">
          <cell r="D15" t="str">
            <v>汕尾职业技术学院扩建项目（新校区）</v>
          </cell>
          <cell r="E15" t="str">
            <v>专项债券</v>
          </cell>
          <cell r="F15">
            <v>5052</v>
          </cell>
          <cell r="G15">
            <v>-470</v>
          </cell>
        </row>
        <row r="16">
          <cell r="D16" t="str">
            <v>汕尾高新技术产业开发区红草片区基础设施配套项目（海汕路西闸至埔边段综合改造工程安置小区建设项目）</v>
          </cell>
          <cell r="E16" t="str">
            <v>专项债券</v>
          </cell>
          <cell r="F16">
            <v>3500</v>
          </cell>
          <cell r="G16">
            <v>-700</v>
          </cell>
        </row>
        <row r="17">
          <cell r="D17" t="str">
            <v>中央商务区品清湖片区基础设施（广东滨海旅游公路汕尾品清湖南岸段工程）</v>
          </cell>
          <cell r="E17" t="str">
            <v>专项债券</v>
          </cell>
          <cell r="F17">
            <v>19000</v>
          </cell>
          <cell r="G17">
            <v>-7000</v>
          </cell>
        </row>
        <row r="18">
          <cell r="D18" t="str">
            <v>汕尾高新区红草园区基础设施建设六期项目</v>
          </cell>
          <cell r="E18" t="str">
            <v>专项债券</v>
          </cell>
          <cell r="F18">
            <v>16000</v>
          </cell>
          <cell r="G18">
            <v>-2000</v>
          </cell>
        </row>
        <row r="19">
          <cell r="D19" t="str">
            <v>汕尾中央商务区交通枢纽及配套设施项目</v>
          </cell>
          <cell r="E19" t="str">
            <v>专项债券</v>
          </cell>
          <cell r="F19">
            <v>3000</v>
          </cell>
          <cell r="G19">
            <v>-3000</v>
          </cell>
        </row>
        <row r="20">
          <cell r="D20" t="str">
            <v>汕尾市螺河-黄江水系连通工程</v>
          </cell>
          <cell r="E20" t="str">
            <v>专项债券</v>
          </cell>
          <cell r="F20">
            <v>10500</v>
          </cell>
          <cell r="G20">
            <v>-500</v>
          </cell>
        </row>
        <row r="21">
          <cell r="D21" t="str">
            <v>汕尾市中心城区地下排水管网升级改造和城市内涝治理工程</v>
          </cell>
          <cell r="E21" t="str">
            <v>专项债券</v>
          </cell>
          <cell r="F21">
            <v>8000</v>
          </cell>
          <cell r="G21">
            <v>-8000</v>
          </cell>
        </row>
        <row r="22">
          <cell r="D22" t="str">
            <v>汕尾市中医医院建设项目</v>
          </cell>
          <cell r="E22" t="str">
            <v>专项债券</v>
          </cell>
          <cell r="F22">
            <v>15000</v>
          </cell>
          <cell r="G22">
            <v>-3000</v>
          </cell>
        </row>
        <row r="23">
          <cell r="D23" t="str">
            <v>汕尾市粮食储备仓库</v>
          </cell>
          <cell r="E23" t="str">
            <v>专项债券</v>
          </cell>
          <cell r="F23">
            <v>1000</v>
          </cell>
          <cell r="G23">
            <v>-1000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90" zoomScaleNormal="90" topLeftCell="C16" workbookViewId="0">
      <selection activeCell="E23" sqref="E23"/>
    </sheetView>
  </sheetViews>
  <sheetFormatPr defaultColWidth="9" defaultRowHeight="14"/>
  <cols>
    <col min="3" max="3" width="33.8818181818182" customWidth="1"/>
    <col min="4" max="4" width="25.2181818181818" customWidth="1"/>
    <col min="5" max="5" width="45.6636363636364" customWidth="1"/>
    <col min="6" max="6" width="18.1090909090909" customWidth="1"/>
    <col min="7" max="12" width="18.7727272727273" customWidth="1"/>
    <col min="13" max="13" width="23.7727272727273" customWidth="1"/>
    <col min="14" max="14" width="11.7727272727273" customWidth="1"/>
  </cols>
  <sheetData>
    <row r="1" ht="25" customHeight="1" spans="1:1">
      <c r="A1" s="2" t="s">
        <v>0</v>
      </c>
    </row>
    <row r="2" ht="4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7.1" customHeight="1" spans="1:14">
      <c r="A3" s="4"/>
      <c r="B3" s="4"/>
      <c r="C3" s="4"/>
      <c r="D3" s="5"/>
      <c r="E3" s="6"/>
      <c r="F3" s="6"/>
      <c r="G3" s="7"/>
      <c r="H3" s="7"/>
      <c r="I3" s="7"/>
      <c r="J3" s="7"/>
      <c r="K3" s="7"/>
      <c r="L3" s="7"/>
      <c r="M3" s="7"/>
      <c r="N3" s="7" t="s">
        <v>2</v>
      </c>
    </row>
    <row r="4" ht="69" customHeight="1" spans="1:14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3" t="s">
        <v>10</v>
      </c>
      <c r="I4" s="13" t="s">
        <v>11</v>
      </c>
      <c r="J4" s="13" t="s">
        <v>12</v>
      </c>
      <c r="K4" s="28" t="s">
        <v>13</v>
      </c>
      <c r="L4" s="28" t="s">
        <v>14</v>
      </c>
      <c r="M4" s="12" t="s">
        <v>15</v>
      </c>
      <c r="N4" s="29" t="s">
        <v>16</v>
      </c>
    </row>
    <row r="5" ht="50" customHeight="1" spans="1:14">
      <c r="A5" s="14">
        <v>1</v>
      </c>
      <c r="B5" s="15" t="s">
        <v>17</v>
      </c>
      <c r="C5" s="15" t="s">
        <v>18</v>
      </c>
      <c r="D5" s="16" t="s">
        <v>19</v>
      </c>
      <c r="E5" s="16" t="s">
        <v>20</v>
      </c>
      <c r="F5" s="17" t="s">
        <v>21</v>
      </c>
      <c r="G5" s="18">
        <v>12000</v>
      </c>
      <c r="H5" s="18">
        <v>0</v>
      </c>
      <c r="I5" s="18">
        <v>0</v>
      </c>
      <c r="J5" s="18">
        <v>0</v>
      </c>
      <c r="K5" s="18"/>
      <c r="L5" s="18">
        <v>-1000</v>
      </c>
      <c r="M5" s="30">
        <f>G5+H5+I5+J5++K5+L5</f>
        <v>11000</v>
      </c>
      <c r="N5" s="31"/>
    </row>
    <row r="6" ht="50" customHeight="1" spans="1:14">
      <c r="A6" s="14">
        <v>2</v>
      </c>
      <c r="B6" s="15" t="s">
        <v>17</v>
      </c>
      <c r="C6" s="15" t="s">
        <v>18</v>
      </c>
      <c r="D6" s="16" t="s">
        <v>22</v>
      </c>
      <c r="E6" s="16" t="s">
        <v>23</v>
      </c>
      <c r="F6" s="17" t="s">
        <v>21</v>
      </c>
      <c r="G6" s="18">
        <v>2000</v>
      </c>
      <c r="H6" s="18">
        <v>0</v>
      </c>
      <c r="I6" s="18">
        <v>3052</v>
      </c>
      <c r="J6" s="18">
        <v>0</v>
      </c>
      <c r="K6" s="18"/>
      <c r="L6" s="18">
        <f>VLOOKUP(E6,[1]专项!$D$6:$G$23,4,0)</f>
        <v>-470</v>
      </c>
      <c r="M6" s="30">
        <f t="shared" ref="M6:M29" si="0">G6+H6+I6+J6++K6+L6</f>
        <v>4582</v>
      </c>
      <c r="N6" s="31"/>
    </row>
    <row r="7" ht="50" customHeight="1" spans="1:14">
      <c r="A7" s="14">
        <v>3</v>
      </c>
      <c r="B7" s="15" t="s">
        <v>17</v>
      </c>
      <c r="C7" s="15" t="s">
        <v>18</v>
      </c>
      <c r="D7" s="16" t="s">
        <v>24</v>
      </c>
      <c r="E7" s="16" t="s">
        <v>25</v>
      </c>
      <c r="F7" s="17" t="s">
        <v>21</v>
      </c>
      <c r="G7" s="18">
        <v>13000</v>
      </c>
      <c r="H7" s="18">
        <v>0</v>
      </c>
      <c r="I7" s="18">
        <v>-1000</v>
      </c>
      <c r="J7" s="18">
        <v>0</v>
      </c>
      <c r="K7" s="18"/>
      <c r="L7" s="18">
        <f>VLOOKUP(E7,[1]专项!$D$6:$G$23,4,0)</f>
        <v>1172</v>
      </c>
      <c r="M7" s="30">
        <f t="shared" si="0"/>
        <v>13172</v>
      </c>
      <c r="N7" s="31"/>
    </row>
    <row r="8" ht="50" customHeight="1" spans="1:14">
      <c r="A8" s="14">
        <v>4</v>
      </c>
      <c r="B8" s="15" t="s">
        <v>17</v>
      </c>
      <c r="C8" s="15" t="s">
        <v>18</v>
      </c>
      <c r="D8" s="16" t="s">
        <v>26</v>
      </c>
      <c r="E8" s="16" t="s">
        <v>27</v>
      </c>
      <c r="F8" s="17" t="s">
        <v>21</v>
      </c>
      <c r="G8" s="18">
        <v>1300</v>
      </c>
      <c r="H8" s="18">
        <v>0</v>
      </c>
      <c r="I8" s="18">
        <v>-52</v>
      </c>
      <c r="J8" s="18">
        <v>0</v>
      </c>
      <c r="K8" s="18"/>
      <c r="L8" s="18"/>
      <c r="M8" s="30">
        <f t="shared" si="0"/>
        <v>1248</v>
      </c>
      <c r="N8" s="31"/>
    </row>
    <row r="9" ht="50" customHeight="1" spans="1:14">
      <c r="A9" s="14">
        <v>5</v>
      </c>
      <c r="B9" s="15" t="s">
        <v>17</v>
      </c>
      <c r="C9" s="15" t="s">
        <v>18</v>
      </c>
      <c r="D9" s="16" t="s">
        <v>28</v>
      </c>
      <c r="E9" s="16" t="s">
        <v>29</v>
      </c>
      <c r="F9" s="17" t="s">
        <v>21</v>
      </c>
      <c r="G9" s="18">
        <v>3000</v>
      </c>
      <c r="H9" s="18">
        <v>0</v>
      </c>
      <c r="I9" s="18">
        <v>0</v>
      </c>
      <c r="J9" s="18">
        <v>500</v>
      </c>
      <c r="K9" s="18"/>
      <c r="L9" s="18">
        <f>VLOOKUP(E9,[1]专项!$D$6:$G$23,4,0)</f>
        <v>-700</v>
      </c>
      <c r="M9" s="30">
        <f t="shared" si="0"/>
        <v>2800</v>
      </c>
      <c r="N9" s="31"/>
    </row>
    <row r="10" ht="50" customHeight="1" spans="1:14">
      <c r="A10" s="14">
        <v>6</v>
      </c>
      <c r="B10" s="15" t="s">
        <v>17</v>
      </c>
      <c r="C10" s="15" t="s">
        <v>18</v>
      </c>
      <c r="D10" s="16" t="s">
        <v>30</v>
      </c>
      <c r="E10" s="16" t="s">
        <v>31</v>
      </c>
      <c r="F10" s="17" t="s">
        <v>21</v>
      </c>
      <c r="G10" s="18">
        <v>29000</v>
      </c>
      <c r="H10" s="18">
        <v>0</v>
      </c>
      <c r="I10" s="18">
        <v>-8000</v>
      </c>
      <c r="J10" s="18">
        <v>0</v>
      </c>
      <c r="K10" s="18"/>
      <c r="L10" s="18">
        <f>VLOOKUP(E10,[1]专项!$D$6:$G$23,4,0)</f>
        <v>-6000</v>
      </c>
      <c r="M10" s="30">
        <f t="shared" si="0"/>
        <v>15000</v>
      </c>
      <c r="N10" s="31"/>
    </row>
    <row r="11" ht="50" customHeight="1" spans="1:14">
      <c r="A11" s="14">
        <v>7</v>
      </c>
      <c r="B11" s="15" t="s">
        <v>17</v>
      </c>
      <c r="C11" s="15" t="s">
        <v>18</v>
      </c>
      <c r="D11" s="19" t="s">
        <v>32</v>
      </c>
      <c r="E11" s="19" t="s">
        <v>33</v>
      </c>
      <c r="F11" s="17" t="s">
        <v>21</v>
      </c>
      <c r="G11" s="18">
        <v>9000</v>
      </c>
      <c r="H11" s="18">
        <v>0</v>
      </c>
      <c r="I11" s="18">
        <v>3000</v>
      </c>
      <c r="J11" s="18">
        <v>7000</v>
      </c>
      <c r="K11" s="18"/>
      <c r="L11" s="18">
        <f>VLOOKUP(E11,[1]专项!$D$6:$G$23,4,0)</f>
        <v>-7000</v>
      </c>
      <c r="M11" s="30">
        <f t="shared" si="0"/>
        <v>12000</v>
      </c>
      <c r="N11" s="31"/>
    </row>
    <row r="12" ht="50" customHeight="1" spans="1:14">
      <c r="A12" s="14">
        <v>8</v>
      </c>
      <c r="B12" s="15" t="s">
        <v>17</v>
      </c>
      <c r="C12" s="15" t="s">
        <v>18</v>
      </c>
      <c r="D12" s="19" t="s">
        <v>34</v>
      </c>
      <c r="E12" s="19" t="s">
        <v>35</v>
      </c>
      <c r="F12" s="17" t="s">
        <v>21</v>
      </c>
      <c r="G12" s="18">
        <v>9000</v>
      </c>
      <c r="H12" s="18">
        <v>0</v>
      </c>
      <c r="I12" s="18">
        <v>1000</v>
      </c>
      <c r="J12" s="18">
        <v>2000</v>
      </c>
      <c r="K12" s="18"/>
      <c r="L12" s="18">
        <f>VLOOKUP(E12,[1]专项!$D$6:$G$23,4,0)</f>
        <v>-1000</v>
      </c>
      <c r="M12" s="30">
        <f t="shared" si="0"/>
        <v>11000</v>
      </c>
      <c r="N12" s="31"/>
    </row>
    <row r="13" ht="50" customHeight="1" spans="1:14">
      <c r="A13" s="14">
        <v>9</v>
      </c>
      <c r="B13" s="15" t="s">
        <v>17</v>
      </c>
      <c r="C13" s="15" t="s">
        <v>18</v>
      </c>
      <c r="D13" s="16" t="s">
        <v>36</v>
      </c>
      <c r="E13" s="16" t="s">
        <v>37</v>
      </c>
      <c r="F13" s="17" t="s">
        <v>21</v>
      </c>
      <c r="G13" s="18">
        <v>3500</v>
      </c>
      <c r="H13" s="18">
        <v>0</v>
      </c>
      <c r="I13" s="18">
        <v>1000</v>
      </c>
      <c r="J13" s="18">
        <v>0</v>
      </c>
      <c r="K13" s="18"/>
      <c r="L13" s="18">
        <f>VLOOKUP(E13,[1]专项!$D$6:$G$23,4,0)</f>
        <v>-1500</v>
      </c>
      <c r="M13" s="30">
        <f t="shared" si="0"/>
        <v>3000</v>
      </c>
      <c r="N13" s="31"/>
    </row>
    <row r="14" ht="50" customHeight="1" spans="1:14">
      <c r="A14" s="14">
        <v>10</v>
      </c>
      <c r="B14" s="15" t="s">
        <v>17</v>
      </c>
      <c r="C14" s="15" t="s">
        <v>18</v>
      </c>
      <c r="D14" s="16" t="s">
        <v>38</v>
      </c>
      <c r="E14" s="16" t="s">
        <v>39</v>
      </c>
      <c r="F14" s="17" t="s">
        <v>21</v>
      </c>
      <c r="G14" s="18">
        <v>18800</v>
      </c>
      <c r="H14" s="18">
        <v>0</v>
      </c>
      <c r="I14" s="18">
        <v>0</v>
      </c>
      <c r="J14" s="18">
        <v>0</v>
      </c>
      <c r="K14" s="18"/>
      <c r="L14" s="18"/>
      <c r="M14" s="30">
        <f t="shared" si="0"/>
        <v>18800</v>
      </c>
      <c r="N14" s="31"/>
    </row>
    <row r="15" ht="50" customHeight="1" spans="1:14">
      <c r="A15" s="14">
        <v>11</v>
      </c>
      <c r="B15" s="15" t="s">
        <v>17</v>
      </c>
      <c r="C15" s="15" t="s">
        <v>18</v>
      </c>
      <c r="D15" s="16" t="s">
        <v>36</v>
      </c>
      <c r="E15" s="16" t="s">
        <v>40</v>
      </c>
      <c r="F15" s="17" t="s">
        <v>21</v>
      </c>
      <c r="G15" s="18">
        <v>14000</v>
      </c>
      <c r="H15" s="18">
        <v>0</v>
      </c>
      <c r="I15" s="18">
        <v>0</v>
      </c>
      <c r="J15" s="18">
        <v>2000</v>
      </c>
      <c r="K15" s="18"/>
      <c r="L15" s="18">
        <f>VLOOKUP(E15,[1]专项!$D$6:$G$23,4,0)</f>
        <v>-2000</v>
      </c>
      <c r="M15" s="30">
        <f t="shared" si="0"/>
        <v>14000</v>
      </c>
      <c r="N15" s="31"/>
    </row>
    <row r="16" ht="50" customHeight="1" spans="1:14">
      <c r="A16" s="14">
        <v>12</v>
      </c>
      <c r="B16" s="15" t="s">
        <v>17</v>
      </c>
      <c r="C16" s="15" t="s">
        <v>18</v>
      </c>
      <c r="D16" s="16" t="s">
        <v>22</v>
      </c>
      <c r="E16" s="16" t="s">
        <v>41</v>
      </c>
      <c r="F16" s="17" t="s">
        <v>21</v>
      </c>
      <c r="G16" s="18">
        <v>800</v>
      </c>
      <c r="H16" s="18">
        <v>0</v>
      </c>
      <c r="I16" s="18">
        <v>1000</v>
      </c>
      <c r="J16" s="18">
        <v>0</v>
      </c>
      <c r="K16" s="18"/>
      <c r="L16" s="18"/>
      <c r="M16" s="30">
        <f t="shared" si="0"/>
        <v>1800</v>
      </c>
      <c r="N16" s="31"/>
    </row>
    <row r="17" ht="50" customHeight="1" spans="1:14">
      <c r="A17" s="14">
        <v>13</v>
      </c>
      <c r="B17" s="15" t="s">
        <v>17</v>
      </c>
      <c r="C17" s="15" t="s">
        <v>18</v>
      </c>
      <c r="D17" s="16" t="s">
        <v>42</v>
      </c>
      <c r="E17" s="16" t="s">
        <v>43</v>
      </c>
      <c r="F17" s="17" t="s">
        <v>21</v>
      </c>
      <c r="G17" s="18">
        <v>400</v>
      </c>
      <c r="H17" s="18">
        <v>0</v>
      </c>
      <c r="I17" s="18">
        <v>0</v>
      </c>
      <c r="J17" s="18">
        <v>0</v>
      </c>
      <c r="K17" s="18"/>
      <c r="L17" s="18"/>
      <c r="M17" s="30">
        <f t="shared" si="0"/>
        <v>400</v>
      </c>
      <c r="N17" s="31"/>
    </row>
    <row r="18" ht="50" customHeight="1" spans="1:14">
      <c r="A18" s="14">
        <v>14</v>
      </c>
      <c r="B18" s="15" t="s">
        <v>17</v>
      </c>
      <c r="C18" s="15" t="s">
        <v>18</v>
      </c>
      <c r="D18" s="16" t="s">
        <v>19</v>
      </c>
      <c r="E18" s="16" t="s">
        <v>44</v>
      </c>
      <c r="F18" s="17" t="s">
        <v>21</v>
      </c>
      <c r="G18" s="18">
        <v>3000</v>
      </c>
      <c r="H18" s="18">
        <v>0</v>
      </c>
      <c r="I18" s="18">
        <v>0</v>
      </c>
      <c r="J18" s="18">
        <v>0</v>
      </c>
      <c r="K18" s="18"/>
      <c r="L18" s="18">
        <f>VLOOKUP(E18,[1]专项!$D$6:$G$23,4,0)</f>
        <v>-700</v>
      </c>
      <c r="M18" s="30">
        <f t="shared" si="0"/>
        <v>2300</v>
      </c>
      <c r="N18" s="31"/>
    </row>
    <row r="19" ht="50" customHeight="1" spans="1:14">
      <c r="A19" s="14">
        <v>15</v>
      </c>
      <c r="B19" s="15" t="s">
        <v>17</v>
      </c>
      <c r="C19" s="15" t="s">
        <v>18</v>
      </c>
      <c r="D19" s="16" t="s">
        <v>42</v>
      </c>
      <c r="E19" s="16" t="s">
        <v>45</v>
      </c>
      <c r="F19" s="17" t="s">
        <v>21</v>
      </c>
      <c r="G19" s="18">
        <v>10000</v>
      </c>
      <c r="H19" s="18">
        <v>0</v>
      </c>
      <c r="I19" s="18">
        <v>0</v>
      </c>
      <c r="J19" s="18">
        <v>500</v>
      </c>
      <c r="K19" s="18"/>
      <c r="L19" s="18">
        <f>VLOOKUP(E19,[1]专项!$D$6:$G$23,4,0)</f>
        <v>-500</v>
      </c>
      <c r="M19" s="30">
        <f t="shared" si="0"/>
        <v>10000</v>
      </c>
      <c r="N19" s="31"/>
    </row>
    <row r="20" ht="50" customHeight="1" spans="1:14">
      <c r="A20" s="14">
        <v>16</v>
      </c>
      <c r="B20" s="15" t="s">
        <v>17</v>
      </c>
      <c r="C20" s="15" t="s">
        <v>18</v>
      </c>
      <c r="D20" s="16" t="s">
        <v>46</v>
      </c>
      <c r="E20" s="16" t="s">
        <v>47</v>
      </c>
      <c r="F20" s="17" t="s">
        <v>21</v>
      </c>
      <c r="G20" s="18">
        <v>1000</v>
      </c>
      <c r="H20" s="18">
        <v>0</v>
      </c>
      <c r="I20" s="18">
        <v>0</v>
      </c>
      <c r="J20" s="18">
        <v>0</v>
      </c>
      <c r="K20" s="18"/>
      <c r="L20" s="18">
        <f>VLOOKUP(E20,[1]专项!$D$6:$G$23,4,0)</f>
        <v>-172</v>
      </c>
      <c r="M20" s="30">
        <f t="shared" si="0"/>
        <v>828</v>
      </c>
      <c r="N20" s="31"/>
    </row>
    <row r="21" ht="50" customHeight="1" spans="1:14">
      <c r="A21" s="14">
        <v>17</v>
      </c>
      <c r="B21" s="15" t="s">
        <v>17</v>
      </c>
      <c r="C21" s="15" t="s">
        <v>18</v>
      </c>
      <c r="D21" s="16" t="s">
        <v>30</v>
      </c>
      <c r="E21" s="20" t="s">
        <v>48</v>
      </c>
      <c r="F21" s="17" t="s">
        <v>21</v>
      </c>
      <c r="G21" s="18">
        <v>12000</v>
      </c>
      <c r="H21" s="18">
        <v>0</v>
      </c>
      <c r="I21" s="18">
        <v>0</v>
      </c>
      <c r="J21" s="18">
        <v>3000</v>
      </c>
      <c r="K21" s="18"/>
      <c r="L21" s="18">
        <f>VLOOKUP(E21,[1]专项!$D$6:$G$23,4,0)</f>
        <v>-3000</v>
      </c>
      <c r="M21" s="30">
        <f t="shared" si="0"/>
        <v>12000</v>
      </c>
      <c r="N21" s="31"/>
    </row>
    <row r="22" ht="50" customHeight="1" spans="1:14">
      <c r="A22" s="14">
        <v>18</v>
      </c>
      <c r="B22" s="15" t="s">
        <v>17</v>
      </c>
      <c r="C22" s="15" t="s">
        <v>18</v>
      </c>
      <c r="D22" s="21" t="s">
        <v>49</v>
      </c>
      <c r="E22" s="20" t="s">
        <v>50</v>
      </c>
      <c r="F22" s="17" t="s">
        <v>21</v>
      </c>
      <c r="G22" s="18">
        <v>0</v>
      </c>
      <c r="H22" s="18">
        <v>0</v>
      </c>
      <c r="I22" s="18">
        <v>0</v>
      </c>
      <c r="J22" s="18">
        <v>1500</v>
      </c>
      <c r="K22" s="18"/>
      <c r="L22" s="18">
        <f>VLOOKUP(E22,[1]专项!$D$6:$G$23,4,0)</f>
        <v>-1000</v>
      </c>
      <c r="M22" s="30">
        <f t="shared" si="0"/>
        <v>500</v>
      </c>
      <c r="N22" s="31"/>
    </row>
    <row r="23" ht="50" customHeight="1" spans="1:14">
      <c r="A23" s="14">
        <v>19</v>
      </c>
      <c r="B23" s="15" t="s">
        <v>17</v>
      </c>
      <c r="C23" s="15" t="s">
        <v>18</v>
      </c>
      <c r="D23" s="20" t="s">
        <v>36</v>
      </c>
      <c r="E23" s="20" t="s">
        <v>51</v>
      </c>
      <c r="F23" s="17" t="s">
        <v>21</v>
      </c>
      <c r="G23" s="18">
        <v>0</v>
      </c>
      <c r="H23" s="18">
        <v>0</v>
      </c>
      <c r="I23" s="18">
        <v>0</v>
      </c>
      <c r="J23" s="18">
        <v>0</v>
      </c>
      <c r="K23" s="18"/>
      <c r="L23" s="18">
        <v>1000</v>
      </c>
      <c r="M23" s="30">
        <f t="shared" si="0"/>
        <v>1000</v>
      </c>
      <c r="N23" s="31"/>
    </row>
    <row r="24" ht="50" customHeight="1" spans="1:14">
      <c r="A24" s="14">
        <v>20</v>
      </c>
      <c r="B24" s="15" t="s">
        <v>17</v>
      </c>
      <c r="C24" s="15" t="s">
        <v>18</v>
      </c>
      <c r="D24" s="16" t="s">
        <v>19</v>
      </c>
      <c r="E24" s="16" t="s">
        <v>52</v>
      </c>
      <c r="F24" s="17" t="s">
        <v>21</v>
      </c>
      <c r="G24" s="18">
        <v>10000</v>
      </c>
      <c r="H24" s="18">
        <v>0</v>
      </c>
      <c r="I24" s="18">
        <v>-2000</v>
      </c>
      <c r="J24" s="18">
        <v>0</v>
      </c>
      <c r="K24" s="18"/>
      <c r="L24" s="18">
        <f>VLOOKUP(E24,[1]专项!$D$6:$G$23,4,0)</f>
        <v>-8000</v>
      </c>
      <c r="M24" s="30">
        <f t="shared" si="0"/>
        <v>0</v>
      </c>
      <c r="N24" s="31"/>
    </row>
    <row r="25" ht="50" customHeight="1" spans="1:14">
      <c r="A25" s="14">
        <v>21</v>
      </c>
      <c r="B25" s="15" t="s">
        <v>17</v>
      </c>
      <c r="C25" s="15" t="s">
        <v>18</v>
      </c>
      <c r="D25" s="16" t="s">
        <v>53</v>
      </c>
      <c r="E25" s="16" t="s">
        <v>54</v>
      </c>
      <c r="F25" s="17" t="s">
        <v>21</v>
      </c>
      <c r="G25" s="18">
        <v>3000</v>
      </c>
      <c r="H25" s="18">
        <v>0</v>
      </c>
      <c r="I25" s="18">
        <v>0</v>
      </c>
      <c r="J25" s="18">
        <v>0</v>
      </c>
      <c r="K25" s="18"/>
      <c r="L25" s="18">
        <v>-3000</v>
      </c>
      <c r="M25" s="30">
        <f t="shared" si="0"/>
        <v>0</v>
      </c>
      <c r="N25" s="31"/>
    </row>
    <row r="26" ht="50" customHeight="1" spans="1:14">
      <c r="A26" s="14">
        <v>22</v>
      </c>
      <c r="B26" s="15" t="s">
        <v>17</v>
      </c>
      <c r="C26" s="15" t="s">
        <v>18</v>
      </c>
      <c r="D26" s="16" t="s">
        <v>55</v>
      </c>
      <c r="E26" s="20" t="s">
        <v>56</v>
      </c>
      <c r="F26" s="15" t="s">
        <v>21</v>
      </c>
      <c r="G26" s="18">
        <v>0</v>
      </c>
      <c r="H26" s="18">
        <v>0</v>
      </c>
      <c r="I26" s="18">
        <v>0</v>
      </c>
      <c r="J26" s="18">
        <v>1000</v>
      </c>
      <c r="K26" s="18"/>
      <c r="L26" s="18">
        <f>VLOOKUP(E26,[1]专项!$D$6:$G$23,4,0)</f>
        <v>-1000</v>
      </c>
      <c r="M26" s="30">
        <f t="shared" si="0"/>
        <v>0</v>
      </c>
      <c r="N26" s="31"/>
    </row>
    <row r="27" ht="50" customHeight="1" spans="1:14">
      <c r="A27" s="14">
        <v>23</v>
      </c>
      <c r="B27" s="15" t="s">
        <v>17</v>
      </c>
      <c r="C27" s="15" t="s">
        <v>57</v>
      </c>
      <c r="D27" s="16" t="s">
        <v>19</v>
      </c>
      <c r="E27" s="16" t="s">
        <v>58</v>
      </c>
      <c r="F27" s="21" t="s">
        <v>59</v>
      </c>
      <c r="G27" s="18"/>
      <c r="H27" s="18"/>
      <c r="I27" s="18"/>
      <c r="J27" s="18"/>
      <c r="K27" s="18">
        <v>11000</v>
      </c>
      <c r="L27" s="18"/>
      <c r="M27" s="30">
        <f t="shared" si="0"/>
        <v>11000</v>
      </c>
      <c r="N27" s="31"/>
    </row>
    <row r="28" ht="50" customHeight="1" spans="1:14">
      <c r="A28" s="14">
        <v>24</v>
      </c>
      <c r="B28" s="15" t="s">
        <v>17</v>
      </c>
      <c r="C28" s="15" t="s">
        <v>57</v>
      </c>
      <c r="D28" s="16" t="s">
        <v>60</v>
      </c>
      <c r="E28" s="16" t="s">
        <v>61</v>
      </c>
      <c r="F28" s="21" t="s">
        <v>59</v>
      </c>
      <c r="G28" s="18"/>
      <c r="H28" s="18"/>
      <c r="I28" s="18"/>
      <c r="J28" s="18"/>
      <c r="K28" s="18">
        <v>1000</v>
      </c>
      <c r="L28" s="18"/>
      <c r="M28" s="30">
        <f t="shared" si="0"/>
        <v>1000</v>
      </c>
      <c r="N28" s="31"/>
    </row>
    <row r="29" s="1" customFormat="1" ht="50" customHeight="1" spans="1:14">
      <c r="A29" s="22"/>
      <c r="B29" s="23" t="s">
        <v>62</v>
      </c>
      <c r="C29" s="23"/>
      <c r="D29" s="23"/>
      <c r="E29" s="24"/>
      <c r="F29" s="25"/>
      <c r="G29" s="26">
        <f>SUM(G5:G28)</f>
        <v>154800</v>
      </c>
      <c r="H29" s="27">
        <f t="shared" ref="H29:L29" si="1">SUM(H5:H28)</f>
        <v>0</v>
      </c>
      <c r="I29" s="32">
        <f t="shared" si="1"/>
        <v>-2000</v>
      </c>
      <c r="J29" s="27">
        <f t="shared" si="1"/>
        <v>17500</v>
      </c>
      <c r="K29" s="27">
        <f t="shared" si="1"/>
        <v>12000</v>
      </c>
      <c r="L29" s="32">
        <f t="shared" si="1"/>
        <v>-34870</v>
      </c>
      <c r="M29" s="33">
        <f t="shared" si="0"/>
        <v>147430</v>
      </c>
      <c r="N29" s="34"/>
    </row>
  </sheetData>
  <autoFilter xmlns:etc="http://www.wps.cn/officeDocument/2017/etCustomData" ref="A4:O29" etc:filterBottomFollowUsedRange="0">
    <extLst/>
  </autoFilter>
  <mergeCells count="2">
    <mergeCell ref="A2:N2"/>
    <mergeCell ref="A3:B3"/>
  </mergeCells>
  <conditionalFormatting sqref="E24:E25 E5:E21">
    <cfRule type="duplicateValues" dxfId="0" priority="5"/>
  </conditionalFormatting>
  <pageMargins left="0.700694444444445" right="0.700694444444445" top="0.948611111111111" bottom="0.751388888888889" header="0.298611111111111" footer="0.298611111111111"/>
  <pageSetup paperSize="8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李志南</cp:lastModifiedBy>
  <dcterms:created xsi:type="dcterms:W3CDTF">2006-09-16T08:00:00Z</dcterms:created>
  <dcterms:modified xsi:type="dcterms:W3CDTF">2024-12-21T08:12:47Z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FB858533A2044300AB91820C8EC83234_12</vt:lpwstr>
  </property>
</Properties>
</file>