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汕尾市市级2019年政府采购预算调整情况表" sheetId="29" r:id="rId1"/>
    <sheet name="采购目录表" sheetId="3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0" hidden="1">汕尾市市级2019年政府采购预算调整情况表!$A$2:$R$1775</definedName>
    <definedName name="_xlnm._FilterDatabase" localSheetId="1" hidden="1">采购目录表!$A$1:$B$4169</definedName>
    <definedName name="_xlnm.Print_Titles" localSheetId="0">汕尾市市级2019年政府采购预算调整情况表!$1:$5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Eyi</author>
  </authors>
  <commentList>
    <comment ref="C4" authorId="0">
      <text>
        <r>
          <rPr>
            <b/>
            <sz val="9"/>
            <rFont val="宋体"/>
            <charset val="134"/>
          </rPr>
          <t>Eyi:</t>
        </r>
        <r>
          <rPr>
            <sz val="9"/>
            <rFont val="宋体"/>
            <charset val="134"/>
          </rPr>
          <t xml:space="preserve">
在“采购目录表”中找到对应目录编码填入本列
</t>
        </r>
      </text>
    </comment>
    <comment ref="D4" authorId="0">
      <text>
        <r>
          <rPr>
            <b/>
            <sz val="9"/>
            <rFont val="宋体"/>
            <charset val="134"/>
          </rPr>
          <t>Eyi:</t>
        </r>
        <r>
          <rPr>
            <sz val="9"/>
            <rFont val="宋体"/>
            <charset val="134"/>
          </rPr>
          <t xml:space="preserve">
本列为自动获取信息列，不用填</t>
        </r>
      </text>
    </comment>
  </commentList>
</comments>
</file>

<file path=xl/sharedStrings.xml><?xml version="1.0" encoding="utf-8"?>
<sst xmlns="http://schemas.openxmlformats.org/spreadsheetml/2006/main" count="17403" uniqueCount="9959">
  <si>
    <t>附表5</t>
  </si>
  <si>
    <t>2019年汕尾市市级政府采购预算调整情况表</t>
  </si>
  <si>
    <t>采购单位：</t>
  </si>
  <si>
    <t>单位:万元</t>
  </si>
  <si>
    <t>预算安排方式</t>
  </si>
  <si>
    <t>采购项目名称</t>
  </si>
  <si>
    <t>采购品目代码</t>
  </si>
  <si>
    <t>采购品目名称</t>
  </si>
  <si>
    <t>计量单位</t>
  </si>
  <si>
    <t>采购数量</t>
  </si>
  <si>
    <t>单价</t>
  </si>
  <si>
    <t>采购金额</t>
  </si>
  <si>
    <t>资金来源金额</t>
  </si>
  <si>
    <t>资金来源依据说明</t>
  </si>
  <si>
    <t>计划采购或开工时间</t>
  </si>
  <si>
    <t>备注</t>
  </si>
  <si>
    <t>一般公共预算拨款</t>
  </si>
  <si>
    <t>财政专户资金</t>
  </si>
  <si>
    <t>政府性基金拨款</t>
  </si>
  <si>
    <t>其他资金</t>
  </si>
  <si>
    <t>上级转移收入</t>
  </si>
  <si>
    <t>上年结余</t>
  </si>
  <si>
    <t>上年结转</t>
  </si>
  <si>
    <t>一、年初预算安排</t>
  </si>
  <si>
    <t>汕尾市审计局</t>
  </si>
  <si>
    <t>辅审服务专项经费</t>
  </si>
  <si>
    <t>C99</t>
  </si>
  <si>
    <t>其他服务</t>
  </si>
  <si>
    <t>批</t>
  </si>
  <si>
    <t>汕尾市交通运输局</t>
  </si>
  <si>
    <t>市防治船舶及其有关作业活动污染海洋环境应急能力建设规划编制经费</t>
  </si>
  <si>
    <t>C</t>
  </si>
  <si>
    <t>服务类</t>
  </si>
  <si>
    <t>汕尾市公路网规划环境影响评估报告经费</t>
  </si>
  <si>
    <t>汕尾市路灯管理所</t>
  </si>
  <si>
    <t>路灯事务管理专项</t>
  </si>
  <si>
    <t>A</t>
  </si>
  <si>
    <t>货物类</t>
  </si>
  <si>
    <t>汕尾市城乡规划局</t>
  </si>
  <si>
    <t>城乡规划编制与修编经费</t>
  </si>
  <si>
    <t>C1301</t>
  </si>
  <si>
    <t>城市规划和设计服务</t>
  </si>
  <si>
    <t>项</t>
  </si>
  <si>
    <t>购买第三方技术服务经费</t>
  </si>
  <si>
    <t>C0908</t>
  </si>
  <si>
    <t>其他专业技术服务</t>
  </si>
  <si>
    <t>万平方米</t>
  </si>
  <si>
    <t>汕尾市司法局</t>
  </si>
  <si>
    <t>公证律师专项经费</t>
  </si>
  <si>
    <t>A0902</t>
  </si>
  <si>
    <t>硒鼓、粉盒</t>
  </si>
  <si>
    <t>10个</t>
  </si>
  <si>
    <t>A020201</t>
  </si>
  <si>
    <t>复印机</t>
  </si>
  <si>
    <t>部</t>
  </si>
  <si>
    <t>A090101</t>
  </si>
  <si>
    <t>复印纸</t>
  </si>
  <si>
    <t>10箱</t>
  </si>
  <si>
    <t>汕尾市公安局</t>
  </si>
  <si>
    <t>电脑及周边设备购置经费</t>
  </si>
  <si>
    <t>A020102</t>
  </si>
  <si>
    <t>计算机网络设备</t>
  </si>
  <si>
    <t>电子取证设备购置经费</t>
  </si>
  <si>
    <t>A02010199</t>
  </si>
  <si>
    <t>其他计算机设备</t>
  </si>
  <si>
    <t>空调一批购置经费</t>
  </si>
  <si>
    <t>A02061801</t>
  </si>
  <si>
    <t>制冷电器</t>
  </si>
  <si>
    <t>办公耗材购置经费</t>
  </si>
  <si>
    <t>A09</t>
  </si>
  <si>
    <t>办公消耗用品及类似物品</t>
  </si>
  <si>
    <t>统一配备被监管人员被服购置经费</t>
  </si>
  <si>
    <t>A0703</t>
  </si>
  <si>
    <t>被服装具</t>
  </si>
  <si>
    <t>市局三号楼加固工程项目经费</t>
  </si>
  <si>
    <t>B08</t>
  </si>
  <si>
    <t>修缮工程</t>
  </si>
  <si>
    <t>金鹏路改造驻所武警中队拆建项目经费</t>
  </si>
  <si>
    <t>350兆警用数字集群系统机房和2兆数字电路租赁费</t>
  </si>
  <si>
    <t>C0301</t>
  </si>
  <si>
    <t>电信服务</t>
  </si>
  <si>
    <t>汕尾市公安局办公自动化OA系统升级改造经费</t>
  </si>
  <si>
    <t>A02010299</t>
  </si>
  <si>
    <t>其他网络设备</t>
  </si>
  <si>
    <t>更新车辆30辆购置经费</t>
  </si>
  <si>
    <t>A0203</t>
  </si>
  <si>
    <t>车辆</t>
  </si>
  <si>
    <t>龙山高速公路大队营房外墙、大堂修缮项目经费</t>
  </si>
  <si>
    <t>市局低压配电房改造项目经费</t>
  </si>
  <si>
    <t>刑事技术耗材购置经费</t>
  </si>
  <si>
    <t>案件DNA检验耗材购置经费</t>
  </si>
  <si>
    <t>A032599</t>
  </si>
  <si>
    <t>其他政法、检测专用设备</t>
  </si>
  <si>
    <t>汕尾市公安局城区分局</t>
  </si>
  <si>
    <t>合成作战中心建设经费</t>
  </si>
  <si>
    <t>A0325</t>
  </si>
  <si>
    <t>政法、检测专用设备</t>
  </si>
  <si>
    <t>汕尾市文化广电新闻出版局</t>
  </si>
  <si>
    <t>新年音乐会经费</t>
  </si>
  <si>
    <t>C2003</t>
  </si>
  <si>
    <t>文化艺术服务</t>
  </si>
  <si>
    <t>次</t>
  </si>
  <si>
    <t>汕尾广播电视台</t>
  </si>
  <si>
    <t>市台至同顶山广播电视光纤传输系统工程建设经费</t>
  </si>
  <si>
    <t>A020999</t>
  </si>
  <si>
    <t>其他广播、电视、电影设备</t>
  </si>
  <si>
    <t>广播电视台高清同播项目经费</t>
  </si>
  <si>
    <t>A02</t>
  </si>
  <si>
    <t>通用设备</t>
  </si>
  <si>
    <t>汕尾市公路局</t>
  </si>
  <si>
    <t>公路养护专项经费</t>
  </si>
  <si>
    <t>A020599</t>
  </si>
  <si>
    <t>其他机械设备</t>
  </si>
  <si>
    <t>一批</t>
  </si>
  <si>
    <t>汕尾市教育局</t>
  </si>
  <si>
    <t>教育城域网宽带资源租用费（含教育平台运维、培训费）</t>
  </si>
  <si>
    <t>C1899</t>
  </si>
  <si>
    <t>其他教育服务</t>
  </si>
  <si>
    <t>中考体育测试项目经费</t>
  </si>
  <si>
    <t>全市中小学教育质量监测经费</t>
  </si>
  <si>
    <t>汕尾开放大学</t>
  </si>
  <si>
    <t>修缮经费</t>
  </si>
  <si>
    <t>A0103</t>
  </si>
  <si>
    <t>构筑物</t>
  </si>
  <si>
    <t>平方米</t>
  </si>
  <si>
    <t>办公设备购置经费</t>
  </si>
  <si>
    <t>A020101</t>
  </si>
  <si>
    <t>计算机设备</t>
  </si>
  <si>
    <t>台</t>
  </si>
  <si>
    <t>汕尾职业技术学院</t>
  </si>
  <si>
    <t>师范类专业认证技能训练基地建设经费</t>
  </si>
  <si>
    <t>A99</t>
  </si>
  <si>
    <t>其他货物</t>
  </si>
  <si>
    <t>信息化教室建设经费</t>
  </si>
  <si>
    <t>办公设备经费</t>
  </si>
  <si>
    <t>基础设施支出经费</t>
  </si>
  <si>
    <t>汕尾市经济和信息化局</t>
  </si>
  <si>
    <t>经信大厦安全隐患维修工程</t>
  </si>
  <si>
    <t>宗</t>
  </si>
  <si>
    <t>汕尾市林业局</t>
  </si>
  <si>
    <t>森林防火专项资金（含市级森林防火物资装备补充）</t>
  </si>
  <si>
    <t>A020307</t>
  </si>
  <si>
    <t>专用车辆</t>
  </si>
  <si>
    <t>辆</t>
  </si>
  <si>
    <t>A03</t>
  </si>
  <si>
    <t>专用设备</t>
  </si>
  <si>
    <t>采购时间于2019年1月1日至2019年3月1日期间.</t>
  </si>
  <si>
    <t>汕尾市食品药品监督管理局</t>
  </si>
  <si>
    <t>食品药品监管能力建设</t>
  </si>
  <si>
    <t>A020911</t>
  </si>
  <si>
    <t>视频设备</t>
  </si>
  <si>
    <t>二、调整预算安排</t>
  </si>
  <si>
    <t>物业管理服务</t>
  </si>
  <si>
    <t>C1204</t>
  </si>
  <si>
    <t>公用经费</t>
  </si>
  <si>
    <t>第一季度</t>
  </si>
  <si>
    <t>便携式计算机</t>
  </si>
  <si>
    <t>A02010105</t>
  </si>
  <si>
    <t>第二季度</t>
  </si>
  <si>
    <t>办公楼修缮</t>
  </si>
  <si>
    <t>预算调增（办公楼维修）</t>
  </si>
  <si>
    <t>“金审三期”经费直接支付</t>
  </si>
  <si>
    <t>第三季度</t>
  </si>
  <si>
    <t>空调机</t>
  </si>
  <si>
    <t>A0206180203</t>
  </si>
  <si>
    <t>会议设备</t>
  </si>
  <si>
    <t>A020808</t>
  </si>
  <si>
    <t>“金审三期”经费</t>
  </si>
  <si>
    <t>办公家具</t>
  </si>
  <si>
    <t>A06</t>
  </si>
  <si>
    <t>打印机</t>
  </si>
  <si>
    <t>A0201060102</t>
  </si>
  <si>
    <t>扫描仪</t>
  </si>
  <si>
    <t>A0201060901</t>
  </si>
  <si>
    <t>碎纸机</t>
  </si>
  <si>
    <t>A02021101</t>
  </si>
  <si>
    <t>印刷</t>
  </si>
  <si>
    <t>C081401</t>
  </si>
  <si>
    <t>相机</t>
  </si>
  <si>
    <t>A0202050102</t>
  </si>
  <si>
    <t>局域网改造</t>
  </si>
  <si>
    <t>B060206</t>
  </si>
  <si>
    <t>“经审三期”经费</t>
  </si>
  <si>
    <t>电脑</t>
  </si>
  <si>
    <t>A02010104</t>
  </si>
  <si>
    <t>第四季度</t>
  </si>
  <si>
    <r>
      <rPr>
        <sz val="10"/>
        <color indexed="8"/>
        <rFont val="SimSun"/>
        <charset val="134"/>
      </rPr>
      <t>汕尾市综合交通运输体系发展“十四五”规划</t>
    </r>
  </si>
  <si>
    <t>服务</t>
  </si>
  <si>
    <t>预算调增</t>
  </si>
  <si>
    <t>汕尾市国家公路国土空间控制规划项目库建设方案研究,包括组织编制建设方案总体研究报告和相应图表，以及生态保护、建设用地和城镇发展影响三个专题分析材料</t>
  </si>
  <si>
    <t>印刷类</t>
  </si>
  <si>
    <t>印刷服务</t>
  </si>
  <si>
    <t>交战办电脑密码保险柜</t>
  </si>
  <si>
    <t>个</t>
  </si>
  <si>
    <t>印制道路运输牌证</t>
  </si>
  <si>
    <t>专项资金审计经费</t>
  </si>
  <si>
    <t>C0803</t>
  </si>
  <si>
    <t>审计服务</t>
  </si>
  <si>
    <t>第二办公区食堂修缮</t>
  </si>
  <si>
    <t>空调、电梯等设备维护</t>
  </si>
  <si>
    <t>C0507</t>
  </si>
  <si>
    <t>空调、电梯维修和保养服务</t>
  </si>
  <si>
    <t>保洁服务</t>
  </si>
  <si>
    <t>绿化养护</t>
  </si>
  <si>
    <t>汕尾市公交监管平台项目</t>
  </si>
  <si>
    <t>C02</t>
  </si>
  <si>
    <t>信息技术服务</t>
  </si>
  <si>
    <t>计算机及周边办公设备购置经费</t>
  </si>
  <si>
    <t>2019年下半年办公耗材购置经费</t>
  </si>
  <si>
    <t>2019年下半年计算机设备维修和保养服务购置经费</t>
  </si>
  <si>
    <t>C0501</t>
  </si>
  <si>
    <t>计算机设备维修和保养服务</t>
  </si>
  <si>
    <t>2019年下半年复印纸购置经费</t>
  </si>
  <si>
    <t>第二办公区信息化建设工程项目</t>
  </si>
  <si>
    <t>B06</t>
  </si>
  <si>
    <t>建筑安装工程</t>
  </si>
  <si>
    <t>汕尾机场选址、选址阶段飞行程序设计、选址阶段飞机性能分析报告编制项目</t>
  </si>
  <si>
    <t>C01</t>
  </si>
  <si>
    <t>科学研究和试验开发</t>
  </si>
  <si>
    <t>律师顾问费</t>
  </si>
  <si>
    <t>C0801</t>
  </si>
  <si>
    <t>汕尾市交通运输局印刷项目</t>
  </si>
  <si>
    <t>汕尾市交通运输局采购建设工程信用评价项目</t>
  </si>
  <si>
    <t>C0805</t>
  </si>
  <si>
    <t>资产及其他评估服务</t>
  </si>
  <si>
    <t>汕尾市交通运输局关于道路客运车辆变相挂靠审查项目</t>
  </si>
  <si>
    <t>汕尾市交通运输局2019年“安全生产月”活动宣传产品自主采购</t>
  </si>
  <si>
    <t>汕尾市交通运输局交战办2019年信封印刷自主采购</t>
  </si>
  <si>
    <t>汕尾市交通运输局会议设备自主采购</t>
  </si>
  <si>
    <t>视频会议系统设备</t>
  </si>
  <si>
    <t>汕尾市交通运输局印刷汇编项目</t>
  </si>
  <si>
    <t>汕尾市交通运输局保安采购项目</t>
  </si>
  <si>
    <t>汕尾市交通运输局复印纸电商直购</t>
  </si>
  <si>
    <t>汕尾市交通运输局耗材电商直购</t>
  </si>
  <si>
    <t>汕尾市交通运输局计算机及办公设备维修保养服务</t>
  </si>
  <si>
    <t>汕尾市交通运输局办公桌椅采购</t>
  </si>
  <si>
    <t>A0609</t>
  </si>
  <si>
    <t>办用经费</t>
  </si>
  <si>
    <t>台式计算机</t>
  </si>
  <si>
    <t>海滨大道（海军码头至健身广场段）路灯杆升级改造项目</t>
  </si>
  <si>
    <t>城市道路维护费</t>
  </si>
  <si>
    <t>市区品清湖沿岸绿化帯（星光广场至善美广场段）亮化升级工程项目</t>
  </si>
  <si>
    <t>海滨大道岸线树木射灯安装项目</t>
  </si>
  <si>
    <t>市区环湖路（星光广场至善美广场段）栏杆灯改造项目</t>
  </si>
  <si>
    <t>办公设备</t>
  </si>
  <si>
    <t>车管所档案室及会议室购置安装空调机项目</t>
  </si>
  <si>
    <t>已完成</t>
  </si>
  <si>
    <t>汕尾市公安局机关大院1号楼4-9层公共卫生间修缮工程</t>
  </si>
  <si>
    <t>2018年“检考场道路求助资金及局机关修缮”经费（2018年部门预算经费）</t>
  </si>
  <si>
    <t>2019.6.26</t>
  </si>
  <si>
    <t>新一代移动警务平台项目</t>
  </si>
  <si>
    <t>C0202</t>
  </si>
  <si>
    <t>信息系统集成实施</t>
  </si>
  <si>
    <t>2017年度省拨视频监控系统建设专项经费</t>
  </si>
  <si>
    <t>2019.8.5</t>
  </si>
  <si>
    <t>娱乐服务场所治安管理信息系统后台设备和旅馆业治安管理信息系统后台升级改造设备项目</t>
  </si>
  <si>
    <t>服务器</t>
  </si>
  <si>
    <t>2018年度部门预算项目经费</t>
  </si>
  <si>
    <t>2019.6.27</t>
  </si>
  <si>
    <t>租赁市城区停车场</t>
  </si>
  <si>
    <t>C0499</t>
  </si>
  <si>
    <t>其他租赁</t>
  </si>
  <si>
    <t>2019年办公办案经费</t>
  </si>
  <si>
    <t>春晖路两栋物业修缮工程</t>
  </si>
  <si>
    <t>2018年度非税收入反拨经费</t>
  </si>
  <si>
    <t>2019.3.5</t>
  </si>
  <si>
    <t>汕尾市公安局凤苑小区房屋修缮工程</t>
  </si>
  <si>
    <t>2017.2018年度部门预算经费</t>
  </si>
  <si>
    <t>2019.8.13</t>
  </si>
  <si>
    <t>市公安局民警心理服务中心装修工程</t>
  </si>
  <si>
    <t>B07</t>
  </si>
  <si>
    <t>装修工程</t>
  </si>
  <si>
    <t>2019办公办案经费</t>
  </si>
  <si>
    <t>已开标</t>
  </si>
  <si>
    <t>汕尾市看守所增建律师会见室项目</t>
  </si>
  <si>
    <t>上级拨款</t>
  </si>
  <si>
    <t>2019.8.21</t>
  </si>
  <si>
    <t>纪委409、410、416室装修工程</t>
  </si>
  <si>
    <t>在办理采购程序</t>
  </si>
  <si>
    <t>汕尾市公安局智慧新指挥系统升级</t>
  </si>
  <si>
    <t>C0201</t>
  </si>
  <si>
    <t>软件开发服务</t>
  </si>
  <si>
    <t>2017年部门预算经费</t>
  </si>
  <si>
    <t>技侦核心路由交换设备</t>
  </si>
  <si>
    <t>A02010202</t>
  </si>
  <si>
    <t>交换设备</t>
  </si>
  <si>
    <t>2017扫黑除恶专项经费</t>
  </si>
  <si>
    <t>购置新智慧警室电脑设备</t>
  </si>
  <si>
    <t>台式电脑</t>
  </si>
  <si>
    <t>2018年非税收入返拨经费</t>
  </si>
  <si>
    <t>购置投影机设备</t>
  </si>
  <si>
    <t>A020202</t>
  </si>
  <si>
    <t>投影仪</t>
  </si>
  <si>
    <t>市局辅警增配部分被装及装具</t>
  </si>
  <si>
    <t>A07030101</t>
  </si>
  <si>
    <t>制服</t>
  </si>
  <si>
    <t>2019年部门预算、办公办案经费</t>
  </si>
  <si>
    <t>汕尾市看守所配套律师会见室设备设施项目</t>
  </si>
  <si>
    <t>A02061800203</t>
  </si>
  <si>
    <t>东涌派出所办公楼改造工程</t>
  </si>
  <si>
    <t>自筹资金</t>
  </si>
  <si>
    <t>局机关办公楼两侧洗手间改造工程</t>
  </si>
  <si>
    <t>局机关办公楼四楼局领导办公室改造工程</t>
  </si>
  <si>
    <t>新区派出所办公楼修缮工程</t>
  </si>
  <si>
    <t>省厅下拨资金</t>
  </si>
  <si>
    <t>城西派出所办公楼修缮工程</t>
  </si>
  <si>
    <t>新联派出所办公楼修缮工程</t>
  </si>
  <si>
    <t>新港派出所办公楼修缮工程</t>
  </si>
  <si>
    <t>红草派出所办公楼重建工程</t>
  </si>
  <si>
    <t>B99</t>
  </si>
  <si>
    <t>其他建筑工程</t>
  </si>
  <si>
    <t>各部门台式计算机设备购置</t>
  </si>
  <si>
    <t>上级转移支付项目名称</t>
  </si>
  <si>
    <t>物业保安</t>
  </si>
  <si>
    <t>固定资产清产核资专项审计</t>
  </si>
  <si>
    <t>A020204</t>
  </si>
  <si>
    <t>汕尾市第二届职工运动会购买第三方服务项目</t>
  </si>
  <si>
    <t>C200401</t>
  </si>
  <si>
    <t>体育组织服务</t>
  </si>
  <si>
    <t>调整预算安排</t>
  </si>
  <si>
    <t>体育健身器材（健身路径）采购项目</t>
  </si>
  <si>
    <t>C230104</t>
  </si>
  <si>
    <t>2019年中央财政补助地方公共文化
服务体系建设专项资金</t>
  </si>
  <si>
    <t>广播电视节目监测系统</t>
  </si>
  <si>
    <t>A02010702</t>
  </si>
  <si>
    <t>机房环境监控设备</t>
  </si>
  <si>
    <t>年初部门预算项目名称</t>
  </si>
  <si>
    <t>年底</t>
  </si>
  <si>
    <t>帆板、帆船训练比赛器材</t>
  </si>
  <si>
    <t>A033608</t>
  </si>
  <si>
    <t>水上运动设备</t>
  </si>
  <si>
    <t>皮划艇、赛艇、激流回旋训练比赛器材</t>
  </si>
  <si>
    <t>网球进校园</t>
  </si>
  <si>
    <t>C200499</t>
  </si>
  <si>
    <t>其他体育服务</t>
  </si>
  <si>
    <t>2019/9-2020/7</t>
  </si>
  <si>
    <t xml:space="preserve"> </t>
  </si>
  <si>
    <t>办公场所修缮</t>
  </si>
  <si>
    <t>计算机设备维护</t>
  </si>
  <si>
    <t>空调电梯设备维护</t>
  </si>
  <si>
    <t>印刷宣传资料及单据文件封面等</t>
  </si>
  <si>
    <t>汕尾市体育中心看台观众席座椅</t>
  </si>
  <si>
    <t>A0336</t>
  </si>
  <si>
    <t>上级转移支付体育中心项目</t>
  </si>
  <si>
    <t>打印机硒鼓粉盒</t>
  </si>
  <si>
    <t>激光打印机</t>
  </si>
  <si>
    <t>电冰箱</t>
  </si>
  <si>
    <t>A0206180101</t>
  </si>
  <si>
    <t>汕尾广播电视台504办公室修缮工程</t>
  </si>
  <si>
    <t>汕尾广播电视台台式计算机项目</t>
  </si>
  <si>
    <t>汕尾广播电视台台式空调机项目</t>
  </si>
  <si>
    <t>汕尾广播电视台办公家具项目</t>
  </si>
  <si>
    <t>汕尾广播电视台打印机项目</t>
  </si>
  <si>
    <t>汕尾广播电视台印刷服务项目</t>
  </si>
  <si>
    <t>预算调增（办公使用）</t>
  </si>
  <si>
    <t>汕尾广播电视台空调维护和保养服务项目</t>
  </si>
  <si>
    <t>c0507</t>
  </si>
  <si>
    <t>汕尾广播电视台计算机设备维修和保养服务项目</t>
  </si>
  <si>
    <t>c0501</t>
  </si>
  <si>
    <t>计算机设备及办公室设备维修和保养服务</t>
  </si>
  <si>
    <t>办公设备维修及保养</t>
  </si>
  <si>
    <t>市一级学校（园）评估</t>
  </si>
  <si>
    <t>评估服务</t>
  </si>
  <si>
    <t>荣誉证书印刷</t>
  </si>
  <si>
    <t>本</t>
  </si>
  <si>
    <t>《师德心语》印刷</t>
  </si>
  <si>
    <t>册</t>
  </si>
  <si>
    <t>学生资助宣传手册</t>
  </si>
  <si>
    <t>八年级与高二质量监测试卷印刷与答题卡扫描</t>
  </si>
  <si>
    <t>场地广告宣传</t>
  </si>
  <si>
    <t>汕尾市林伟华中学增值评价项目</t>
  </si>
  <si>
    <t>汕尾基础教育质量提升项目</t>
  </si>
  <si>
    <t>市教育局各科室办公室设备</t>
  </si>
  <si>
    <t>A0201</t>
  </si>
  <si>
    <t>学前教育政策落实情况审计服务</t>
  </si>
  <si>
    <t>A0803</t>
  </si>
  <si>
    <t>各科室办公耗材</t>
  </si>
  <si>
    <t>办公消耗品</t>
  </si>
  <si>
    <t>办公设备维修</t>
  </si>
  <si>
    <t>C0502</t>
  </si>
  <si>
    <t>2019年《汕尾教育》印刷</t>
  </si>
  <si>
    <t>高考综合改革管理服务平台建设经费</t>
  </si>
  <si>
    <t>C020702</t>
  </si>
  <si>
    <t>平台运营服务</t>
  </si>
  <si>
    <t>汕尾市职业技术学校</t>
  </si>
  <si>
    <t>2019年秋季招生简章印制服务</t>
  </si>
  <si>
    <t>学生宿舍阳台地砖修补项目</t>
  </si>
  <si>
    <t>汕尾市职业技术学校法律服务</t>
  </si>
  <si>
    <t>法律服务</t>
  </si>
  <si>
    <t>汕尾市职业技术学校教学综合楼电梯采购及安装项目</t>
  </si>
  <si>
    <t>A02051228</t>
  </si>
  <si>
    <t>电梯</t>
  </si>
  <si>
    <t>汕尾市职业技术学校2019年硒鼓采购</t>
  </si>
  <si>
    <t>汕尾市职业技术学校文印室速印机油墨采购</t>
  </si>
  <si>
    <t>2019年第三季度复印纸采购</t>
  </si>
  <si>
    <t>汕尾市职业技术学校文印室速印机版纸采购</t>
  </si>
  <si>
    <t>校园楼地面瓷砖修缮工程</t>
  </si>
  <si>
    <t>维修工程</t>
  </si>
  <si>
    <t>3个实训室及学生宿舍环境配套采购项目</t>
  </si>
  <si>
    <t>消防整改设备采购项目</t>
  </si>
  <si>
    <t>A032501</t>
  </si>
  <si>
    <t>消防设备</t>
  </si>
  <si>
    <t>学生宿舍门窗设施修缮项目</t>
  </si>
  <si>
    <t>公共经费</t>
  </si>
  <si>
    <t>办公设备采购</t>
  </si>
  <si>
    <t>A0202</t>
  </si>
  <si>
    <t>二期学生宿舍建设项目设计服务</t>
  </si>
  <si>
    <t>C1003</t>
  </si>
  <si>
    <t>工程设计服务</t>
  </si>
  <si>
    <t>债券资金</t>
  </si>
  <si>
    <t>汕尾市职业技术学校宿舍管理服务项目</t>
  </si>
  <si>
    <t>二期学生宿舍建设项目监理服务</t>
  </si>
  <si>
    <t>C1006</t>
  </si>
  <si>
    <t>工程监理服务</t>
  </si>
  <si>
    <t>汕尾市工业和信息化局</t>
  </si>
  <si>
    <t>办公设备采购项目</t>
  </si>
  <si>
    <t>多功能一体机</t>
  </si>
  <si>
    <t>预备役汕尾监测站功能室项目工程</t>
  </si>
  <si>
    <t>工信办公大楼零星修缮</t>
  </si>
  <si>
    <t>空调设备维修和保养服务</t>
  </si>
  <si>
    <t>2020年技术改造项目初步尽职调查</t>
  </si>
  <si>
    <t>数码复印机</t>
  </si>
  <si>
    <t>航空业务专用固定监测站</t>
  </si>
  <si>
    <t>A033404</t>
  </si>
  <si>
    <t>安全用仪器</t>
  </si>
  <si>
    <t>2017年林业种苗站林木种苗生产示范基地建设项目</t>
  </si>
  <si>
    <t>C2102</t>
  </si>
  <si>
    <t>林业服务</t>
  </si>
  <si>
    <t>调增林业种苗项目</t>
  </si>
  <si>
    <t>调增计算机设备维修和保养服务</t>
  </si>
  <si>
    <t>汕尾市林业局家具采购项目</t>
  </si>
  <si>
    <t>组合家具</t>
  </si>
  <si>
    <t>调增汕尾市林业局家具采购项目</t>
  </si>
  <si>
    <t>汕尾市林业局修缮采购项目</t>
  </si>
  <si>
    <t>调增汕尾市林业局修缮采购项目</t>
  </si>
  <si>
    <t>汕尾市中轴线（品清港）绿化美化项目</t>
  </si>
  <si>
    <t>调增汕尾市中轴线（品清港）绿化美化项目</t>
  </si>
  <si>
    <t>2019-04=30</t>
  </si>
  <si>
    <t>汕尾市林业局法律服务采购项目</t>
  </si>
  <si>
    <t>年</t>
  </si>
  <si>
    <t>调增汕尾市林业局法律服务采购项目</t>
  </si>
  <si>
    <t>汕尾市林业局森林防火四轮消防摩托车采购项目</t>
  </si>
  <si>
    <t>A02030708</t>
  </si>
  <si>
    <t>消防车</t>
  </si>
  <si>
    <t>调增汕尾市林业局森林防火四轮消防摩托车采购项目</t>
  </si>
  <si>
    <t>2019年汕尾市红海湾开发区塔岭山生态修复项目</t>
  </si>
  <si>
    <t>调增2019年汕尾市红海湾开发区塔岭山生态修复项目</t>
  </si>
  <si>
    <t>汕尾市华侨管理区侨惠路绿化美化提升项目</t>
  </si>
  <si>
    <t>调增汕尾市华侨管理区侨惠路绿化美化提升项目</t>
  </si>
  <si>
    <t>汕尾市林业局电脑、打印机等采购项目</t>
  </si>
  <si>
    <t>调增汕尾市林业局电脑、打印机等采购项目</t>
  </si>
  <si>
    <t>汕尾市林业局空调、电梯保养服务</t>
  </si>
  <si>
    <t>调增汕尾市林业局空调、电梯保养服务</t>
  </si>
  <si>
    <t>森林资源监测中心建设项目</t>
  </si>
  <si>
    <t>调增森林资源监测中心建设项目</t>
  </si>
  <si>
    <t>汕尾市林业局印刷服务</t>
  </si>
  <si>
    <t>调增汕尾市林业局印刷服务项目</t>
  </si>
  <si>
    <t>汕尾市林业局资产评佶服务</t>
  </si>
  <si>
    <t>资产及其他评佶服务</t>
  </si>
  <si>
    <t>调增汕尾市林业局资产评佶服务</t>
  </si>
  <si>
    <t>汕尾市食品药品检验所</t>
  </si>
  <si>
    <t>计算机设备采购项目</t>
  </si>
  <si>
    <t>预算调增（公务费-计算机）</t>
  </si>
  <si>
    <t>2019-05-01</t>
  </si>
  <si>
    <t>检验配套设备采购</t>
  </si>
  <si>
    <t>预算调增（省级专项资金-电冰箱）</t>
  </si>
  <si>
    <t>汕尾市食品药品检验所化妆品检验检测仪器设备采购项目</t>
  </si>
  <si>
    <t>预算调增（省级专项资金-仪器设备）</t>
  </si>
  <si>
    <t>2019-06-01</t>
  </si>
  <si>
    <t>空调机设备采购项目</t>
  </si>
  <si>
    <t>预算调增（公务费-空调机）</t>
  </si>
  <si>
    <t>2019-09-15</t>
  </si>
  <si>
    <t>共青团汕尾市委员会</t>
  </si>
  <si>
    <t>硒鼓粉盒</t>
  </si>
  <si>
    <t>A090201</t>
  </si>
  <si>
    <t>鼓粉盒</t>
  </si>
  <si>
    <t>c081401</t>
  </si>
  <si>
    <t>空调维修</t>
  </si>
  <si>
    <t>国家统计局汕尾调查队</t>
  </si>
  <si>
    <t>印刷汕尾调查队2018年统计调查资料选编</t>
  </si>
  <si>
    <t xml:space="preserve">本 </t>
  </si>
  <si>
    <t>预算调增（印刷统计调查资料选编）</t>
  </si>
  <si>
    <t>市中心医院（深圳援建）筹备建设办公室</t>
  </si>
  <si>
    <t>深汕中心医院放射诊疗建设评价项目</t>
  </si>
  <si>
    <t>其它服务</t>
  </si>
  <si>
    <t>市财政局核拨其它资金</t>
  </si>
  <si>
    <t>汕尾边防检查站</t>
  </si>
  <si>
    <t>营房改造工程</t>
  </si>
  <si>
    <t>家具用具</t>
  </si>
  <si>
    <t>年初部门预算营房改造工程</t>
  </si>
  <si>
    <t>汕尾市博物馆</t>
  </si>
  <si>
    <t>办公家电</t>
  </si>
  <si>
    <t>201910</t>
  </si>
  <si>
    <t>A02052305</t>
  </si>
  <si>
    <t>空调机组</t>
  </si>
  <si>
    <t>办公楼装修</t>
  </si>
  <si>
    <t>装修</t>
  </si>
  <si>
    <t>A02091107</t>
  </si>
  <si>
    <t>视频监控</t>
  </si>
  <si>
    <t>套</t>
  </si>
  <si>
    <t>A0201060104</t>
  </si>
  <si>
    <t>针式打印机</t>
  </si>
  <si>
    <t>汕尾市财政局国库支付中心</t>
  </si>
  <si>
    <t>国库集中支付设备购置经费</t>
  </si>
  <si>
    <t>A02010601014</t>
  </si>
  <si>
    <t>国库集中支付凭证印刷经费</t>
  </si>
  <si>
    <t>A0802</t>
  </si>
  <si>
    <t>国库集中支付动态监控\电子化\财务核算监管\人行对接经费</t>
  </si>
  <si>
    <t>致公党汕尾市委员会</t>
  </si>
  <si>
    <t>2019.01-08</t>
  </si>
  <si>
    <t>单位已自购</t>
  </si>
  <si>
    <t>A090202</t>
  </si>
  <si>
    <t>粉盒</t>
  </si>
  <si>
    <t>2019.08-12月</t>
  </si>
  <si>
    <t>箱</t>
  </si>
  <si>
    <t>B0801</t>
  </si>
  <si>
    <t>房屋修缮</t>
  </si>
  <si>
    <t>汕尾市总工会</t>
  </si>
  <si>
    <t>a0609</t>
  </si>
  <si>
    <t>计算机及扫描、打印设备</t>
  </si>
  <si>
    <t>办公设备维修保养服务</t>
  </si>
  <si>
    <t>汕尾市残疾人联合会</t>
  </si>
  <si>
    <t>办公设备维护服务</t>
  </si>
  <si>
    <t>空调维修和保养服务</t>
  </si>
  <si>
    <t>汕尾市档案馆</t>
  </si>
  <si>
    <t>汕尾市档案馆台式计算机采购项目</t>
  </si>
  <si>
    <t>财政拨付用于馆库安防升级改造经费</t>
  </si>
  <si>
    <t>2019.07.09</t>
  </si>
  <si>
    <t>汕尾市档案馆投影设备采购项目</t>
  </si>
  <si>
    <t>汕尾市档案馆空调机采购项目</t>
  </si>
  <si>
    <t>汕尾市档案馆办公家具采购项目</t>
  </si>
  <si>
    <t>汕尾市档案馆耗材及复印纸采购项目</t>
  </si>
  <si>
    <t>汕尾市档案馆计算机及办公设备维修保养服务项目</t>
  </si>
  <si>
    <t>计算机维修和保养服务</t>
  </si>
  <si>
    <t>汕尾市档案馆印刷服务</t>
  </si>
  <si>
    <t>汕尾市人民政府地方志办公室印刷服务</t>
  </si>
  <si>
    <t>《汕尾年鉴》出版编纂经费、汕尾市地方史出版编纂经费、公用经费</t>
  </si>
  <si>
    <t>汕尾市第三幼儿园</t>
  </si>
  <si>
    <t>硒鼓</t>
  </si>
  <si>
    <t>灾后修缮</t>
  </si>
  <si>
    <t>201-1-15</t>
  </si>
  <si>
    <t>办公设备及耗材采购项目</t>
  </si>
  <si>
    <t>改善办园环境项目</t>
  </si>
  <si>
    <t>支持学前教育发展中央追加资金</t>
  </si>
  <si>
    <t>汕尾市动物卫生监督所</t>
  </si>
  <si>
    <t>《关于批复2019年单位预算计划的函》</t>
  </si>
  <si>
    <t>2019.9.30</t>
  </si>
  <si>
    <t>市注册会计师协会</t>
  </si>
  <si>
    <t>市中心血站</t>
  </si>
  <si>
    <t>汕尾市中心血站采购宣传手册、献血体检表需求书</t>
  </si>
  <si>
    <t>C08140199</t>
  </si>
  <si>
    <t>其他印刷服务</t>
  </si>
  <si>
    <t>汕尾市中心血站空调维护保养及维修服务</t>
  </si>
  <si>
    <t>空调保养服务</t>
  </si>
  <si>
    <t>汕尾市中心血站计算机设备维修和保养服务需求书</t>
  </si>
  <si>
    <t>项目经费</t>
  </si>
  <si>
    <t>汕尾市中心血站复印纸采购需求书</t>
  </si>
  <si>
    <t>汕尾市中心血站硒鼓、墨盒采购需求书</t>
  </si>
  <si>
    <t>汕尾市中心血站物业管理服务采购需求书</t>
  </si>
  <si>
    <t>汕尾市中心血站计算机、打印机采购需求书</t>
  </si>
  <si>
    <t>A02010601</t>
  </si>
  <si>
    <t>打印设备</t>
  </si>
  <si>
    <t>汕尾市中心血站空调采购需求</t>
  </si>
  <si>
    <t>汕尾市血站办公家具采购需求书</t>
  </si>
  <si>
    <t>汕尾市中心血站采购办公设备需求书</t>
  </si>
  <si>
    <t>A0320</t>
  </si>
  <si>
    <t>医疗设备</t>
  </si>
  <si>
    <t>2017年中央补助项目资金-血液安全资金</t>
  </si>
  <si>
    <t>汕尾市中心血站修缮服务</t>
  </si>
  <si>
    <t>汕尾市质安站</t>
  </si>
  <si>
    <t>纸张等印刷品</t>
  </si>
  <si>
    <t>2019.01.01</t>
  </si>
  <si>
    <t>A0901</t>
  </si>
  <si>
    <t>纸制文具及办公用品</t>
  </si>
  <si>
    <t>服务经费</t>
  </si>
  <si>
    <t>办公设备维修和保养服</t>
  </si>
  <si>
    <t>间</t>
  </si>
  <si>
    <t>办公楼维修</t>
  </si>
  <si>
    <t>汕尾市直属机关工作委员会</t>
  </si>
  <si>
    <t>办公设备维修和保养服务</t>
  </si>
  <si>
    <t>月</t>
  </si>
  <si>
    <t>汕尾市政协办公室</t>
  </si>
  <si>
    <t>预算调增（办公室新增科室、人员）</t>
  </si>
  <si>
    <t>办公耗材</t>
  </si>
  <si>
    <t>汕尾市政协办公室修缮工程</t>
  </si>
  <si>
    <t>预算调增（办公室新增科室及办公用房整改）</t>
  </si>
  <si>
    <t>预算调增（办公室维修）</t>
  </si>
  <si>
    <t>汕尾市二轻工业集团公司</t>
  </si>
  <si>
    <t>清产核资服务</t>
  </si>
  <si>
    <t>办公桌椅</t>
  </si>
  <si>
    <t>汕尾市发展和改革局</t>
  </si>
  <si>
    <t>汕尾市发展和改革局4月台式计算机采购</t>
  </si>
  <si>
    <t>汕尾市发展战略规划咨询服务采购项目</t>
  </si>
  <si>
    <t>汕尾市发展和改革局一体机采购</t>
  </si>
  <si>
    <t>汕尾市发展和改革局空调采购</t>
  </si>
  <si>
    <t>汕尾市发展和改革局办公用房修缮工程项目</t>
  </si>
  <si>
    <t>汕尾市发展和改革局电脑及周边设备购置项目</t>
  </si>
  <si>
    <t>汕尾市发展和改革局会议室改造项目</t>
  </si>
  <si>
    <t>汕尾市发展和改革局电器设备购置项目</t>
  </si>
  <si>
    <t>A020618</t>
  </si>
  <si>
    <t>生活用电器</t>
  </si>
  <si>
    <t>汕尾市文化馆</t>
  </si>
  <si>
    <t xml:space="preserve"> 硒鼓粉盒</t>
  </si>
  <si>
    <t>办公用纸</t>
  </si>
  <si>
    <t>复印纸A4</t>
  </si>
  <si>
    <t>包</t>
  </si>
  <si>
    <t>复印纸A3</t>
  </si>
  <si>
    <t>传真机</t>
  </si>
  <si>
    <t>A0201060702</t>
  </si>
  <si>
    <t>鼠标</t>
  </si>
  <si>
    <t>A0201060101</t>
  </si>
  <si>
    <t>喷墨打印机</t>
  </si>
  <si>
    <t>汕尾市应急管理局</t>
  </si>
  <si>
    <t>建设三防联合值守大厅配套项目</t>
  </si>
  <si>
    <t>三防抢险救援设备及物资</t>
  </si>
  <si>
    <t>三防值守大厅装修改造及配套</t>
  </si>
  <si>
    <t>应急指挥中心大屏升级改造项目</t>
  </si>
  <si>
    <t>仓库场地租赁项目</t>
  </si>
  <si>
    <t>B</t>
  </si>
  <si>
    <t>工程</t>
  </si>
  <si>
    <t>救灾储备物资</t>
  </si>
  <si>
    <t>A070399</t>
  </si>
  <si>
    <t>其他被服装具</t>
  </si>
  <si>
    <t>党建展厅装修</t>
  </si>
  <si>
    <t>宣教中心考试点配套设备采购项目</t>
  </si>
  <si>
    <t>货物</t>
  </si>
  <si>
    <t>安全培训考核平台搬迁修缮工程</t>
  </si>
  <si>
    <t>局办公楼相关科室改建装修项目</t>
  </si>
  <si>
    <t>汕尾市政府网站管理中心</t>
  </si>
  <si>
    <t>2019年度采购办公用纸和办公设备维护、计算机设备维护及空调维护</t>
  </si>
  <si>
    <t>201903台式电脑采购项目</t>
  </si>
  <si>
    <t>2019年4月彩色硒鼓采购项目</t>
  </si>
  <si>
    <t>201906黑色硒鼓采购项目</t>
  </si>
  <si>
    <t>汕尾市政府网站管理中心2019年7月台式电脑采购计划</t>
  </si>
  <si>
    <t>汕尾市政府网站管理中心印刷服务采购计划</t>
  </si>
  <si>
    <t>201911彩色硒鼓采购项目</t>
  </si>
  <si>
    <t>市政务服务数据管理局</t>
  </si>
  <si>
    <t>汕尾市政务服务平台集约化改造提升建设项目</t>
  </si>
  <si>
    <t>2019年3月</t>
  </si>
  <si>
    <t>2019年6月</t>
  </si>
  <si>
    <t>办公耗材采购</t>
  </si>
  <si>
    <t>办公家具采购</t>
  </si>
  <si>
    <t>计算机设备维护及保养服务</t>
  </si>
  <si>
    <t>政务信息化服务项目建设概算审核咨询及专家论证服务</t>
  </si>
  <si>
    <t>C020899</t>
  </si>
  <si>
    <t>其他信息技术咨询服务</t>
  </si>
  <si>
    <t>市直单位项目立项审批必要的配套服务</t>
  </si>
  <si>
    <t>粤商通汕尾专版建设项目</t>
  </si>
  <si>
    <t>2019年12月</t>
  </si>
  <si>
    <t>该项工作为本年度“数字政府”改革建设必须完成考核工作</t>
  </si>
  <si>
    <t>汕尾市建设工程造价管理站</t>
  </si>
  <si>
    <t>2017、2018年度财务审计服务</t>
  </si>
  <si>
    <t>自主采购</t>
  </si>
  <si>
    <t>电脑主机</t>
  </si>
  <si>
    <t>办公桌、办公椅等办公家具</t>
  </si>
  <si>
    <t>打印机硒鼓、粉盒、色带</t>
  </si>
  <si>
    <t>复印机硒鼓、粉盒</t>
  </si>
  <si>
    <t>汕尾市园林局</t>
  </si>
  <si>
    <t>市区道路绿化带及公园宣传牌制作项目工程</t>
  </si>
  <si>
    <t>市区园林绿化养护经费</t>
  </si>
  <si>
    <t>汕尾市福利彩票发行中心</t>
  </si>
  <si>
    <t>委托审计服务项目</t>
  </si>
  <si>
    <t>采购碎纸机</t>
  </si>
  <si>
    <t>采购复印纸</t>
  </si>
  <si>
    <t>空调设备维修和保养</t>
  </si>
  <si>
    <t>经济责任专项审计服务</t>
  </si>
  <si>
    <t>采购硒鼓粉盒</t>
  </si>
  <si>
    <t>户外福彩公益广告牌采购项目</t>
  </si>
  <si>
    <t>采购激光打印机</t>
  </si>
  <si>
    <t>采购台式计算机</t>
  </si>
  <si>
    <t>采购便携式计算机</t>
  </si>
  <si>
    <t>汕尾市文学艺术界联合会</t>
  </si>
  <si>
    <t>采购针式打印机</t>
  </si>
  <si>
    <t>采购办公桌椅</t>
  </si>
  <si>
    <t>采购喷墨打印机</t>
  </si>
  <si>
    <t>采购修缮工程</t>
  </si>
  <si>
    <t>采购空调机</t>
  </si>
  <si>
    <t>汕尾市邮政业安全中心</t>
  </si>
  <si>
    <t>办公电脑</t>
  </si>
  <si>
    <t>激光打印机（A4黑白）</t>
  </si>
  <si>
    <t>喷墨打印机（A4彩色）</t>
  </si>
  <si>
    <t>喷墨打印机（A3彩色）</t>
  </si>
  <si>
    <t>通用摄像机</t>
  </si>
  <si>
    <t>A060205</t>
  </si>
  <si>
    <t>张</t>
  </si>
  <si>
    <t>A0604</t>
  </si>
  <si>
    <t>沙发</t>
  </si>
  <si>
    <t>茶几</t>
  </si>
  <si>
    <t>桌前椅</t>
  </si>
  <si>
    <t>A060501</t>
  </si>
  <si>
    <t>书柜</t>
  </si>
  <si>
    <t>文件柜</t>
  </si>
  <si>
    <t>更衣柜</t>
  </si>
  <si>
    <t>A060502</t>
  </si>
  <si>
    <t>保密柜</t>
  </si>
  <si>
    <t>茶水柜</t>
  </si>
  <si>
    <t>会议桌（监控室）</t>
  </si>
  <si>
    <t>会议椅（监控室）</t>
  </si>
  <si>
    <t>A070302</t>
  </si>
  <si>
    <t>中共汕尾市委台湾工作办公室</t>
  </si>
  <si>
    <t>办公室修缮</t>
  </si>
  <si>
    <t>办公用房修缮经费</t>
  </si>
  <si>
    <t>印刷品</t>
  </si>
  <si>
    <t>办公配套经费</t>
  </si>
  <si>
    <t>办公设备维修服务</t>
  </si>
  <si>
    <t>汕尾市应急管理宣传教育中心</t>
  </si>
  <si>
    <t>打印一体机</t>
  </si>
  <si>
    <t>办公桌</t>
  </si>
  <si>
    <t>A0602</t>
  </si>
  <si>
    <t>台、桌类</t>
  </si>
  <si>
    <t>办公耗材及电脑配件</t>
  </si>
  <si>
    <t>办公室线路维护</t>
  </si>
  <si>
    <t>C0599</t>
  </si>
  <si>
    <t>其他维修和保养服务</t>
  </si>
  <si>
    <t>安全生产资格考试市区考试点配套设备采购项目</t>
  </si>
  <si>
    <t>汕尾市卫生和计划生育局药具管理中心</t>
  </si>
  <si>
    <t>办公用品</t>
  </si>
  <si>
    <t>办公室整改修缮项目</t>
  </si>
  <si>
    <t>在本单位财政预算中列支</t>
  </si>
  <si>
    <t>打印机设备</t>
  </si>
  <si>
    <t>多功能打印机</t>
  </si>
  <si>
    <t>根据财政局社保科的意见。在本单位财政预算中列支</t>
  </si>
  <si>
    <t>家用家具</t>
  </si>
  <si>
    <t>汕尾市医疗急救指挥中心</t>
  </si>
  <si>
    <t>市工商联</t>
  </si>
  <si>
    <t>财采字20190386</t>
  </si>
  <si>
    <t>预算调增（采购空调）</t>
  </si>
  <si>
    <t xml:space="preserve">财采字20190608 </t>
  </si>
  <si>
    <t>预算调增（采购办公复印纸）</t>
  </si>
  <si>
    <t xml:space="preserve">财采字20190604  </t>
  </si>
  <si>
    <t>采购台式电脑</t>
  </si>
  <si>
    <t>预算调增（采购台式电脑）</t>
  </si>
  <si>
    <t>采购办公耗材</t>
  </si>
  <si>
    <t>预算调增（采购办公耗材）</t>
  </si>
  <si>
    <t>预算调增（采购复印纸）</t>
  </si>
  <si>
    <t>采购印刷服务</t>
  </si>
  <si>
    <t>预算调增（采购印刷服务）</t>
  </si>
  <si>
    <t>汕尾市信息中心</t>
  </si>
  <si>
    <t>计算机采购</t>
  </si>
  <si>
    <t>汕尾市信访局</t>
  </si>
  <si>
    <t>安保建设</t>
  </si>
  <si>
    <t>汕尾市本级人民来访接待场所基本安保建设补助经费</t>
  </si>
  <si>
    <t>市消防支队</t>
  </si>
  <si>
    <t xml:space="preserve">50米以上登高平台消防车采购项目 </t>
  </si>
  <si>
    <t>2019年市财政下达我单位预算批复</t>
  </si>
  <si>
    <t>抢险救援消防车采购项目</t>
  </si>
  <si>
    <t>汕尾市消防支队消防器材采购项目</t>
  </si>
  <si>
    <t>70米以上举高喷射消防车采购项目</t>
  </si>
  <si>
    <t xml:space="preserve">远程供水消防车组采购项目 </t>
  </si>
  <si>
    <t>汕尾市消防支队空调机采购项目</t>
  </si>
  <si>
    <t>部队上级下达的公寓房建设资金</t>
  </si>
  <si>
    <t xml:space="preserve">汕尾市消防支队水域救援装备采购项目 </t>
  </si>
  <si>
    <t>2018年市财政下达我单位预算批复</t>
  </si>
  <si>
    <t>汕尾市消防支队特勤消防站装备器材采购项目</t>
  </si>
  <si>
    <t>2018、2019年市财政下达我单位预算批复</t>
  </si>
  <si>
    <t>市卫生健康局</t>
  </si>
  <si>
    <t>办公设备采购项目（爱卫办）</t>
  </si>
  <si>
    <t>办公家具采购项目（爱卫办）</t>
  </si>
  <si>
    <t>采购空调机项目</t>
  </si>
  <si>
    <t>办公家具采购项目</t>
  </si>
  <si>
    <t>智能健康监测设备包采购项目</t>
  </si>
  <si>
    <t>A032003</t>
  </si>
  <si>
    <t>医用电子生理参数检测仪器设备</t>
  </si>
  <si>
    <t>汕财社【2019】27号省级医疗卫生事业发展专项资金</t>
  </si>
  <si>
    <t>配电箱建设项目</t>
  </si>
  <si>
    <t>A02061714</t>
  </si>
  <si>
    <t>配电箱</t>
  </si>
  <si>
    <t>深圳帮扶指挥部援建</t>
  </si>
  <si>
    <t>中共汕尾市委政法委员会</t>
  </si>
  <si>
    <t>空调机一批购置经费</t>
  </si>
  <si>
    <t>市委二楼新办公室家具购置经费</t>
  </si>
  <si>
    <t>市委政法委机关办公耗材购置经费</t>
  </si>
  <si>
    <t>市委二楼新办公室装修、门窗防盗经费</t>
  </si>
  <si>
    <t>专项经费</t>
  </si>
  <si>
    <t>政务内网建设项目经费</t>
  </si>
  <si>
    <t>计算机网络系统工程</t>
  </si>
  <si>
    <t>党建主题、体育健身活动经费</t>
  </si>
  <si>
    <t>C230103</t>
  </si>
  <si>
    <t>纺织、服装和日用品批发服
务</t>
  </si>
  <si>
    <t>市委政研室</t>
  </si>
  <si>
    <t>印刷《汕尾调研》</t>
  </si>
  <si>
    <t>A08</t>
  </si>
  <si>
    <t>纸、纸制品及印刷品</t>
  </si>
  <si>
    <t>中共汕尾市委外事工作委员会办公室</t>
  </si>
  <si>
    <t>1月份采购需求</t>
  </si>
  <si>
    <t>制冷设备采购</t>
  </si>
  <si>
    <t>办公室装修工程</t>
  </si>
  <si>
    <t>办公室修缮工程</t>
  </si>
  <si>
    <t>计算机及办公设备维修和保养服务</t>
  </si>
  <si>
    <t>2-12月采购需求</t>
  </si>
  <si>
    <t>印刷品采购</t>
  </si>
  <si>
    <t>印刷服务采购</t>
  </si>
  <si>
    <t>审计服务采购</t>
  </si>
  <si>
    <t>台式计算机采购</t>
  </si>
  <si>
    <t>复印纸采购</t>
  </si>
  <si>
    <t>鼓粉盒采购</t>
  </si>
  <si>
    <t>喷墨盒采购</t>
  </si>
  <si>
    <t>A090203</t>
  </si>
  <si>
    <t>喷墨盒</t>
  </si>
  <si>
    <t>办公桌采购</t>
  </si>
  <si>
    <t>办公椅采购</t>
  </si>
  <si>
    <t>A0603</t>
  </si>
  <si>
    <t>椅凳类</t>
  </si>
  <si>
    <t>办公文件柜采购</t>
  </si>
  <si>
    <t>A0605</t>
  </si>
  <si>
    <t>柜类</t>
  </si>
  <si>
    <t>笔记本电脑采购</t>
  </si>
  <si>
    <t>中共汕尾市委老干部局</t>
  </si>
  <si>
    <t>市委老干部局办公用房修缮工程</t>
  </si>
  <si>
    <t>2019.9.1</t>
  </si>
  <si>
    <t>2019.8.15</t>
  </si>
  <si>
    <t>2019.6.3</t>
  </si>
  <si>
    <t>2019.9.10</t>
  </si>
  <si>
    <t>中共汕尾市委机构编制委员会办公室</t>
  </si>
  <si>
    <t>机构改革专项经费</t>
  </si>
  <si>
    <t>会议室修缮经费</t>
  </si>
  <si>
    <t>机构改革专项经费、公用经费</t>
  </si>
  <si>
    <t>办公设备维修经费</t>
  </si>
  <si>
    <t>机构改革文件资料印刷经费</t>
  </si>
  <si>
    <t>办公家具购置经费</t>
  </si>
  <si>
    <t>办公室修缮经费</t>
  </si>
  <si>
    <t>汕尾市妇女联合会</t>
  </si>
  <si>
    <t>惠普m281fdw多功能一体机</t>
  </si>
  <si>
    <t xml:space="preserve">爱普生（EPSON）LQ-730KII </t>
  </si>
  <si>
    <t>支</t>
  </si>
  <si>
    <t>HP M203D打印机</t>
  </si>
  <si>
    <t>格力KF-50LW/(50332)NhAa-3格力定频2匹T爽</t>
  </si>
  <si>
    <t>A020523</t>
  </si>
  <si>
    <t>制冷空调设备</t>
  </si>
  <si>
    <t>格力KF-35GW/格力定频1.5匹</t>
  </si>
  <si>
    <t>联想M810Z电脑一体机(21.5寸)</t>
  </si>
  <si>
    <t>硒鼓、墨盒</t>
  </si>
  <si>
    <t>保险柜</t>
  </si>
  <si>
    <t>中共汕尾市委办公室</t>
  </si>
  <si>
    <t>市委总值班室维修</t>
  </si>
  <si>
    <t>市委总值班室修缮工程费用</t>
  </si>
  <si>
    <t>2019-08-01</t>
  </si>
  <si>
    <t>办公设备购置</t>
  </si>
  <si>
    <t>印刷费</t>
  </si>
  <si>
    <t>广东省渔政总队汕尾支队</t>
  </si>
  <si>
    <t>A033306</t>
  </si>
  <si>
    <t>海洋船用船载仪器设备</t>
  </si>
  <si>
    <t>粤财工（2018）177号</t>
  </si>
  <si>
    <t>2019.04.01</t>
  </si>
  <si>
    <t>A020299</t>
  </si>
  <si>
    <t>其他办公设备</t>
  </si>
  <si>
    <t>A020199</t>
  </si>
  <si>
    <t>其他计算机设备及软件</t>
  </si>
  <si>
    <t>公用经费及项目经费</t>
  </si>
  <si>
    <t>汕尾市妇女儿童活动中心</t>
  </si>
  <si>
    <t>汕尾市工业研究所</t>
  </si>
  <si>
    <t>耗材自主采购</t>
  </si>
  <si>
    <t>印刷自主采购</t>
  </si>
  <si>
    <t>办设备维修保养服务</t>
  </si>
  <si>
    <t>2019.10</t>
  </si>
  <si>
    <t>汕尾市图书馆</t>
  </si>
  <si>
    <t>2019.1.1</t>
  </si>
  <si>
    <t xml:space="preserve">计算机设备维修和保养服务 </t>
  </si>
  <si>
    <t>2019.11.1</t>
  </si>
  <si>
    <t>2019.10.7</t>
  </si>
  <si>
    <t>2019.12.5</t>
  </si>
  <si>
    <t>中共汕尾市委党校</t>
  </si>
  <si>
    <t>《习近平总书记重要讲话资料汇编》书本印刷服务</t>
  </si>
  <si>
    <t>市委党校培训用书本印刷服务</t>
  </si>
  <si>
    <t>2019上半年复印纸</t>
  </si>
  <si>
    <t>2019上半年设备维护</t>
  </si>
  <si>
    <t>2019上半年硒鼓、墨盒</t>
  </si>
  <si>
    <t>2019下半年复印纸</t>
  </si>
  <si>
    <t>2019下半年设备维护</t>
  </si>
  <si>
    <t>2019下半年硒鼓、墨盒</t>
  </si>
  <si>
    <t>2019年办公设备及维护</t>
  </si>
  <si>
    <t>市退役军人事务局</t>
  </si>
  <si>
    <t>军人慰问品采购</t>
  </si>
  <si>
    <t>专项费用</t>
  </si>
  <si>
    <t>修缮</t>
  </si>
  <si>
    <t>办公椅</t>
  </si>
  <si>
    <t>档案柜</t>
  </si>
  <si>
    <t>A060503</t>
  </si>
  <si>
    <t>金属质柜类</t>
  </si>
  <si>
    <t>汕尾市突发事件预警信息发布中心</t>
  </si>
  <si>
    <t>A4彩色激光打印机</t>
  </si>
  <si>
    <t>工作经费</t>
  </si>
  <si>
    <t>2019.03.01</t>
  </si>
  <si>
    <t>A4激光传真机</t>
  </si>
  <si>
    <t>2019.03.05</t>
  </si>
  <si>
    <t>2019.03.08</t>
  </si>
  <si>
    <t>2019.03.14</t>
  </si>
  <si>
    <t>2019.06.28</t>
  </si>
  <si>
    <t>2019.08-2019.12</t>
  </si>
  <si>
    <t>8-12月计划的政府采购</t>
  </si>
  <si>
    <t>汕尾市公安局森林分局</t>
  </si>
  <si>
    <t>汕尾市公安局森林分局办公用房改造修缮项目</t>
  </si>
  <si>
    <t>调整汕尾市公安局森林分局修缮项目</t>
  </si>
  <si>
    <t>汕尾市公安局森林分局电脑采购项目</t>
  </si>
  <si>
    <t>调整汕尾市公安局森林分局电脑采购项目</t>
  </si>
  <si>
    <t>汕尾市统计局</t>
  </si>
  <si>
    <t>《汕尾市统计年鉴2019》编辑出版</t>
  </si>
  <si>
    <t>汕尾市统计局办公用房整改修缮工程</t>
  </si>
  <si>
    <t>服务器（Lenovo Thinksystem SR590)</t>
  </si>
  <si>
    <t>A02010103</t>
  </si>
  <si>
    <t>汕尾市体育运动学校</t>
  </si>
  <si>
    <t>中等职业学校免学费补助资金</t>
  </si>
  <si>
    <t>2019.09.10</t>
  </si>
  <si>
    <t xml:space="preserve">  批</t>
  </si>
  <si>
    <t>2019.10.01</t>
  </si>
  <si>
    <t>汕尾体育馆</t>
  </si>
  <si>
    <t>更换羽毛球地垫</t>
  </si>
  <si>
    <t>片</t>
  </si>
  <si>
    <t>汕尾市体育场</t>
  </si>
  <si>
    <t>计算机设备维修维护</t>
  </si>
  <si>
    <t>体育中心、健身广场园林绿化养护</t>
  </si>
  <si>
    <t>已实施</t>
  </si>
  <si>
    <t>汕尾市特殊教育学校</t>
  </si>
  <si>
    <t>修缮教学主楼</t>
  </si>
  <si>
    <t>空调</t>
  </si>
  <si>
    <t>B060803</t>
  </si>
  <si>
    <t>电梯安装</t>
  </si>
  <si>
    <t>上年结转部门预算项目名称</t>
  </si>
  <si>
    <t>汕尾市交通运输局（汕尾市公路事务中心）</t>
  </si>
  <si>
    <t>上级专项资金</t>
  </si>
  <si>
    <t>笔记本电脑</t>
  </si>
  <si>
    <t>（上级专项资金）
x124线遮浪至捷胜段</t>
  </si>
  <si>
    <t>激光打印机(A4)</t>
  </si>
  <si>
    <t>激光打印机(A4、A3）</t>
  </si>
  <si>
    <t>智能化复印机</t>
  </si>
  <si>
    <t>彩色打印机</t>
  </si>
  <si>
    <t>计算机、办公设备维修保养服务</t>
  </si>
  <si>
    <t>汕尾市关心下一代工作委员会办公室</t>
  </si>
  <si>
    <t>预算调增（办公经费）</t>
  </si>
  <si>
    <t>印制服务</t>
  </si>
  <si>
    <t>C0814</t>
  </si>
  <si>
    <t>印刷和出版服务</t>
  </si>
  <si>
    <t>汕尾市水务局</t>
  </si>
  <si>
    <t>2019年省级涉农转移支付资金</t>
  </si>
  <si>
    <t>2019年汕尾市水务局硒鼓、粉盒、电脑配件等耗材采购项目</t>
  </si>
  <si>
    <t>2019年汕尾市水务局纸张采购项目</t>
  </si>
  <si>
    <t>汕尾市社保局</t>
  </si>
  <si>
    <t>批量</t>
  </si>
  <si>
    <t>2018年度补充医疗保险项目审计服务</t>
  </si>
  <si>
    <t>城乡居民保险划转税务征收项目</t>
  </si>
  <si>
    <t>社保费征管职责划转系统开发费用(追加预算)</t>
  </si>
  <si>
    <t>办公耗材采购项目</t>
  </si>
  <si>
    <t>电脑设备采购项目</t>
  </si>
  <si>
    <t>2013年度补充医疗保险项目审计服务</t>
  </si>
  <si>
    <t>西楼梯修缮项目</t>
  </si>
  <si>
    <t>关于重新安排下达市级2018年回收额度结转资金的通知（汕财社【2018】38号）社保经办大厅标准化建设资金</t>
  </si>
  <si>
    <t>宣传印刷服务</t>
  </si>
  <si>
    <t>汕尾市书画院</t>
  </si>
  <si>
    <t>采购办公桌</t>
  </si>
  <si>
    <t>采购复印件</t>
  </si>
  <si>
    <t>采购办公用品</t>
  </si>
  <si>
    <t>市市场物业管理总站</t>
  </si>
  <si>
    <t>创文创卫市场整改</t>
  </si>
  <si>
    <t>预算调增（市场整改）</t>
  </si>
  <si>
    <t>办公场所维护</t>
  </si>
  <si>
    <t>汕尾市社保局市区分局</t>
  </si>
  <si>
    <t>2019.2.28</t>
  </si>
  <si>
    <t>2019.4.17</t>
  </si>
  <si>
    <t>2019.7.5</t>
  </si>
  <si>
    <t>2019.7.30</t>
  </si>
  <si>
    <t>空调设备维修及保养</t>
  </si>
  <si>
    <t>2019.8.16</t>
  </si>
  <si>
    <t>汕尾市市场监督管理局红海湾分局</t>
  </si>
  <si>
    <t>预算调增（公用经费）</t>
  </si>
  <si>
    <t>空调维修服务</t>
  </si>
  <si>
    <t>办公楼修缮工程</t>
  </si>
  <si>
    <t>绿化养护项目</t>
  </si>
  <si>
    <t>门窗维护项目</t>
  </si>
  <si>
    <t>水电供应项目</t>
  </si>
  <si>
    <t>汕尾市实验幼儿园</t>
  </si>
  <si>
    <t>文件柜、茶水柜采购</t>
  </si>
  <si>
    <t>A030301</t>
  </si>
  <si>
    <t>汕尾市实验小学</t>
  </si>
  <si>
    <t>信息系统集成实施服务</t>
  </si>
  <si>
    <t>上年结转资金</t>
  </si>
  <si>
    <t>财政直付资金（教室改造）</t>
  </si>
  <si>
    <t>上年结转资金（下水道排水沟）</t>
  </si>
  <si>
    <t>公用经费（厕所整改）</t>
  </si>
  <si>
    <t>公用经费（教室灯光改造）</t>
  </si>
  <si>
    <t>a02010104</t>
  </si>
  <si>
    <t>公用经费,强师工程资金</t>
  </si>
  <si>
    <t>a02010105</t>
  </si>
  <si>
    <t>a020204</t>
  </si>
  <si>
    <t>a0206180203</t>
  </si>
  <si>
    <t>摄像机</t>
  </si>
  <si>
    <t>a02091102</t>
  </si>
  <si>
    <t>强师工程资金</t>
  </si>
  <si>
    <t>a090101</t>
  </si>
  <si>
    <t>a0902</t>
  </si>
  <si>
    <t>盒</t>
  </si>
  <si>
    <t>a02021101</t>
  </si>
  <si>
    <t>a06</t>
  </si>
  <si>
    <t>件</t>
  </si>
  <si>
    <t>c1204</t>
  </si>
  <si>
    <t>零星修缮</t>
  </si>
  <si>
    <t>b08</t>
  </si>
  <si>
    <t>预算调整（零星修缮）</t>
  </si>
  <si>
    <t>汕尾市归国华侨联合会</t>
  </si>
  <si>
    <t>采购晒鼓粉盒</t>
  </si>
  <si>
    <t>复机机</t>
  </si>
  <si>
    <t>格力空调机</t>
  </si>
  <si>
    <t>铁皮柜、办公椅、茶几</t>
  </si>
  <si>
    <t>汕尾市国有东海岸林场</t>
  </si>
  <si>
    <t>2019年沿海防护林造林</t>
  </si>
  <si>
    <t>台式计算机采购项目</t>
  </si>
  <si>
    <t>2018年森林碳汇重点生态工程</t>
  </si>
  <si>
    <t>汕尾市国有资产经营管理中心</t>
  </si>
  <si>
    <t>聘请法律顾问</t>
  </si>
  <si>
    <t>C0802</t>
  </si>
  <si>
    <t>会计服务</t>
  </si>
  <si>
    <t>汕尾市实验初级中学</t>
  </si>
  <si>
    <t>通用照相机</t>
  </si>
  <si>
    <t>A02091102</t>
  </si>
  <si>
    <t>市国资委</t>
  </si>
  <si>
    <t>笔记本及扫描仪采购项目</t>
  </si>
  <si>
    <t>A0201060401</t>
  </si>
  <si>
    <t>液晶显示器</t>
  </si>
  <si>
    <t>台式电脑采购项目</t>
  </si>
  <si>
    <t>多功能一体机采购项目</t>
  </si>
  <si>
    <t xml:space="preserve">多功能一体机  </t>
  </si>
  <si>
    <t>碎纸机项目</t>
  </si>
  <si>
    <t>A02021001</t>
  </si>
  <si>
    <t>打印机项目</t>
  </si>
  <si>
    <t>复印纸项目</t>
  </si>
  <si>
    <t>晒鼓粉盒项目</t>
  </si>
  <si>
    <t>晒鼓粉盒</t>
  </si>
  <si>
    <t>复印机项目</t>
  </si>
  <si>
    <t>汕尾市环境保护监测站</t>
  </si>
  <si>
    <t>汕尾市环境保护监测站硒鼓粉盒电商直购采购项目</t>
  </si>
  <si>
    <t>2019.8</t>
  </si>
  <si>
    <t>已备案</t>
  </si>
  <si>
    <t>汕尾市环境保护监测站复印纸电商直购项目</t>
  </si>
  <si>
    <t>汕尾市生态环境保护监测站办公设备维修和保养服务采购项目</t>
  </si>
  <si>
    <t>汕尾市环境保护监测站办公设备维修和保养服务补充采购项目</t>
  </si>
  <si>
    <t>计划备案</t>
  </si>
  <si>
    <t>汕尾市生态环境保护监测站2019年印刷服务采购项目</t>
  </si>
  <si>
    <t>汕尾市国有黄羌林场</t>
  </si>
  <si>
    <t>2019年省级碳汇造林工程</t>
  </si>
  <si>
    <t>A010103</t>
  </si>
  <si>
    <t>林地</t>
  </si>
  <si>
    <t>亩</t>
  </si>
  <si>
    <t>2019.12.20</t>
  </si>
  <si>
    <t>汕尾市人民防空办公室</t>
  </si>
  <si>
    <t>台式电脑采购</t>
  </si>
  <si>
    <t>投影机设备采购</t>
  </si>
  <si>
    <t>多功能一体打印机设备采购</t>
  </si>
  <si>
    <t>碎纸机设备采购</t>
  </si>
  <si>
    <t>打印耗材采购</t>
  </si>
  <si>
    <t>单反照相机套机</t>
  </si>
  <si>
    <t>办公用房修缮采购</t>
  </si>
  <si>
    <t>空调、电梯维修和保养服务采购</t>
  </si>
  <si>
    <t>计算机设备维修和保养服务采购</t>
  </si>
  <si>
    <t>汕尾日报社</t>
  </si>
  <si>
    <t>汕尾日报社摄影设备采购项目</t>
  </si>
  <si>
    <t>汕尾日报社户外阅报亭</t>
  </si>
  <si>
    <t>b0215</t>
  </si>
  <si>
    <t>公共设施施工</t>
  </si>
  <si>
    <t>预算调增（省文化资金）</t>
  </si>
  <si>
    <t>汕尾日报社印刷厂户外阅报亭</t>
  </si>
  <si>
    <t>预算调增（市文化资金）</t>
  </si>
  <si>
    <t>汕尾市生态环境局</t>
  </si>
  <si>
    <t>汕尾市环境保护监测站2017-2018年财政收支专项审计</t>
  </si>
  <si>
    <t xml:space="preserve"> 审计服务</t>
  </si>
  <si>
    <t>汕尾市重点行业企业用地土壤污染状况调查</t>
  </si>
  <si>
    <t>C1699</t>
  </si>
  <si>
    <t>其他环境服务</t>
  </si>
  <si>
    <t>2017年中央财政土壤污染防治专项资金2019年省打好污染防治攻坚战专项资金</t>
  </si>
  <si>
    <t>汕尾市医疗废物集中处置中心特许经营权招标资格预审采购计划</t>
  </si>
  <si>
    <t>C1605</t>
  </si>
  <si>
    <t>危险废物治理服务</t>
  </si>
  <si>
    <t>社会资本</t>
  </si>
  <si>
    <t>2019.5</t>
  </si>
  <si>
    <t>无须财政资金投入</t>
  </si>
  <si>
    <t>汕尾市区域空间生态环境评价编制项目经费</t>
  </si>
  <si>
    <t>C010319</t>
  </si>
  <si>
    <t>环境科学技术研究服务</t>
  </si>
  <si>
    <t>市财政年中预算调增资金，省级专项区域空间生态环境评价编制项目</t>
  </si>
  <si>
    <t>2019.9</t>
  </si>
  <si>
    <t>建设项目环境影响评价文件技术评估服务机构项目经费</t>
  </si>
  <si>
    <t>年初部门预算环评专项</t>
  </si>
  <si>
    <t>汕尾市生态环境局固定资产清查服务项目</t>
  </si>
  <si>
    <t>2019.1</t>
  </si>
  <si>
    <t>汕尾市环境应急管理项目</t>
  </si>
  <si>
    <t>市级财政预算项目资金</t>
  </si>
  <si>
    <t>2019.7</t>
  </si>
  <si>
    <t>资金尚未下达</t>
  </si>
  <si>
    <t>机动车尾气遥感监测</t>
  </si>
  <si>
    <t>2018、2019年省级专项机动车遥感监测系统建设</t>
  </si>
  <si>
    <t>汕尾市生态环境局乘客电梯保养服务采购项目</t>
  </si>
  <si>
    <t>2019.3</t>
  </si>
  <si>
    <t>汕尾市环境监测监控中心大楼办公家具采购项目</t>
  </si>
  <si>
    <t>2019省生态环境厅打好污染防治攻坚战资金</t>
  </si>
  <si>
    <t>汕尾市环境监测监控中心大楼二层厨房装修工程项目</t>
  </si>
  <si>
    <t>2019.4</t>
  </si>
  <si>
    <t>汕尾市环境监测监控中心大楼物业管理服务采购项目</t>
  </si>
  <si>
    <t>汕尾市生态环境局硒鼓粉盒采购项目</t>
  </si>
  <si>
    <t>汕尾市生态环境局复印纸采购项目</t>
  </si>
  <si>
    <t>汕尾市生态环境局办公设备维修和保养服务采购项目</t>
  </si>
  <si>
    <t>汕尾市生态环境局黄江河水质达标攻坚办办公设备网上竞价采购项目</t>
  </si>
  <si>
    <t>市级年中调增预算黄江河水质达标攻坚战防治资金</t>
  </si>
  <si>
    <t>汕尾市环境监测监控中心空调机电商直购项目</t>
  </si>
  <si>
    <t>2019省生态环境厅打好污染攻坚战防治资金</t>
  </si>
  <si>
    <t>2019.6</t>
  </si>
  <si>
    <t>汕尾市生态环境局黄江河水质达标攻坚办空调机电商直购项目</t>
  </si>
  <si>
    <t>汕尾市生态环境局黄江河水质达标攻坚办办公家具项目</t>
  </si>
  <si>
    <t>汕尾市生态环境局印刷服务项目</t>
  </si>
  <si>
    <t>汕尾市生态环境局硒鼓粉盒补充采购项目</t>
  </si>
  <si>
    <t>计划开展项目</t>
  </si>
  <si>
    <t>汕尾市生态环境局复印纸补充采购项目</t>
  </si>
  <si>
    <t>汕尾市生态环境局办公设备维修和保养服务补充采购项目</t>
  </si>
  <si>
    <t>2019年度汕尾市饮用水水源保护区规范化建设项目</t>
  </si>
  <si>
    <t>1000万为省级环保专项资金，申请市财政补贴500万</t>
  </si>
  <si>
    <t>汕尾市环境监测监控中心标准化能力建设项目</t>
  </si>
  <si>
    <t xml:space="preserve">B99 
(室内建筑部分) </t>
  </si>
  <si>
    <t>2017、2018、2019年省级专项能力建设资金</t>
  </si>
  <si>
    <t xml:space="preserve">C0202 
(监测监控系统集成工程部分) </t>
  </si>
  <si>
    <t>汕尾市生产力促进中心</t>
  </si>
  <si>
    <t>铁皮文件柜</t>
  </si>
  <si>
    <t>汕尾市机关事务管理办公室</t>
  </si>
  <si>
    <t>Ａ02</t>
  </si>
  <si>
    <t>Ｕ盘</t>
  </si>
  <si>
    <t>市委市政府机关食堂改造工程</t>
  </si>
  <si>
    <t>市机关事务办办公用房修缮工程</t>
  </si>
  <si>
    <t>市机关事务办办公设备</t>
  </si>
  <si>
    <t>市机关事务办办公用房配套设备</t>
  </si>
  <si>
    <t>市委市政府机关大院配电机房改造工程</t>
  </si>
  <si>
    <t>中巴车</t>
  </si>
  <si>
    <t>汕尾市机关幼儿园</t>
  </si>
  <si>
    <t>2019年1月至12月</t>
  </si>
  <si>
    <t>硒鼓.粉盒</t>
  </si>
  <si>
    <t>主楼外墙修缮</t>
  </si>
  <si>
    <t>汕财文函[2018]112号</t>
  </si>
  <si>
    <t>主楼天井修缮</t>
  </si>
  <si>
    <t>采购流程中….</t>
  </si>
  <si>
    <t>汕尾市社会科学联合会</t>
  </si>
  <si>
    <t>采购多功能一体机</t>
  </si>
  <si>
    <t>采购《汕尾城市文化名片》刊物</t>
  </si>
  <si>
    <t>采购《汕尾红色文化名片》刊物</t>
  </si>
  <si>
    <t>采购《汕尾社会科学》杂志2.3.4期</t>
  </si>
  <si>
    <t>采购《城市红色文化名片》版画集</t>
  </si>
  <si>
    <t>采购《汕尾国家级、省级非遗》科普读本</t>
  </si>
  <si>
    <t>采购《汕尾人物传略》刊物</t>
  </si>
  <si>
    <t>采购硒鼓、粉盒</t>
  </si>
  <si>
    <t>2019—11—30</t>
  </si>
  <si>
    <t>汕尾市疾病预防控制中心</t>
  </si>
  <si>
    <t>采购2019年度硒鼓、炭粉、墨盒、色带一批</t>
  </si>
  <si>
    <t>汕尾市疾病预防控制中心实验用房升级改造建设项目设备采购项目</t>
  </si>
  <si>
    <t>A021004</t>
  </si>
  <si>
    <t>分析仪器</t>
  </si>
  <si>
    <t>一般政府债券</t>
  </si>
  <si>
    <t>办公电脑采购项目</t>
  </si>
  <si>
    <t>财政拨款</t>
  </si>
  <si>
    <t>实验室工作台柜设备采购项目</t>
  </si>
  <si>
    <t/>
  </si>
  <si>
    <t>汕尾市人力资源和社会保障局</t>
  </si>
  <si>
    <t>智慧人社建设（二期）</t>
  </si>
  <si>
    <t>B0602</t>
  </si>
  <si>
    <t>上年结转专项资金</t>
  </si>
  <si>
    <t>公开招标</t>
  </si>
  <si>
    <t>办公设备设施</t>
  </si>
  <si>
    <t>办公耗材及维护</t>
  </si>
  <si>
    <t>201902-201911</t>
  </si>
  <si>
    <t>资料印刷</t>
  </si>
  <si>
    <t>业务宣传</t>
  </si>
  <si>
    <t>汕尾市人民政府驻广州办事处</t>
  </si>
  <si>
    <t>预算调增（购买办公家具）</t>
  </si>
  <si>
    <t>汕尾市政府办公室</t>
  </si>
  <si>
    <t>汕尾市委市政府大院道路绿化综合整治工程</t>
  </si>
  <si>
    <t>B021502</t>
  </si>
  <si>
    <t>园林绿化工程施工</t>
  </si>
  <si>
    <t>上年结转预算项目资金</t>
  </si>
  <si>
    <t>汕尾市市区盐田管理中心</t>
  </si>
  <si>
    <t>公用经费及盐业体制改革经费</t>
  </si>
  <si>
    <t>空调购置费</t>
  </si>
  <si>
    <t>汕尾市强制隔离戒毒所</t>
  </si>
  <si>
    <t>电脑及周边设备购置</t>
  </si>
  <si>
    <t>办公家具一批</t>
  </si>
  <si>
    <t>办公用房整改工程</t>
  </si>
  <si>
    <t>空调及其他办公电器一批</t>
  </si>
  <si>
    <t>收治戒毒人员定制警用专用设备一批</t>
  </si>
  <si>
    <t>戒毒人员伙食费及公用经费</t>
  </si>
  <si>
    <t>2019-9-31</t>
  </si>
  <si>
    <t>办公耗材一批</t>
  </si>
  <si>
    <t>会议桌椅一批</t>
  </si>
  <si>
    <t>广东省汕尾市气象局</t>
  </si>
  <si>
    <t>联想台式电脑</t>
  </si>
  <si>
    <t>2019.03.13</t>
  </si>
  <si>
    <t>2019.7.17</t>
  </si>
  <si>
    <t>办公设备/专用设备</t>
  </si>
  <si>
    <t>汕尾市票据管理中心</t>
  </si>
  <si>
    <t>打印机硒鼓</t>
  </si>
  <si>
    <t>汕尾市计划生育服务中心</t>
  </si>
  <si>
    <t>2019年8-12月</t>
  </si>
  <si>
    <t>复印纸A5</t>
  </si>
  <si>
    <t>硒鼓、粉盒  H204A 品红色（CF513A)</t>
  </si>
  <si>
    <t>硒鼓、粉盒  H204A 黄色（CF512A)</t>
  </si>
  <si>
    <t>硒鼓、粉盒  H204A 青色（CF512A)</t>
  </si>
  <si>
    <t>硒鼓、粉盒  H204A 黑色（CF512A)</t>
  </si>
  <si>
    <t>硒鼓、粉盒 佳能4752</t>
  </si>
  <si>
    <t>硒鼓、粉盒 联想激光Li2400</t>
  </si>
  <si>
    <t>汕尾市健康教育所</t>
  </si>
  <si>
    <t>2019.3.15</t>
  </si>
  <si>
    <t>2019.3.14</t>
  </si>
  <si>
    <t>2019.3.27</t>
  </si>
  <si>
    <t>空调，电梯维修和保养服务</t>
  </si>
  <si>
    <t>2019年4-12月</t>
  </si>
  <si>
    <t>2019.7.11</t>
  </si>
  <si>
    <t>2019年9-12月</t>
  </si>
  <si>
    <t>汕尾市健康医疗数据中心</t>
  </si>
  <si>
    <t>汕尾市物资总公司</t>
  </si>
  <si>
    <t>预算公用经费</t>
  </si>
  <si>
    <t>汕尾市交通运输局综合行政执法局</t>
  </si>
  <si>
    <t>汕尾市交通运输局综合行政执法局印刷服务</t>
  </si>
  <si>
    <t>预算调增（印刷服务）</t>
  </si>
  <si>
    <t>汕尾市交通运输局综合行政执法局空调机电商直购</t>
  </si>
  <si>
    <t>预算调增（空调机）</t>
  </si>
  <si>
    <t>台式计算机预算</t>
  </si>
  <si>
    <t>预算调增（台式计算机）</t>
  </si>
  <si>
    <t>复印机预算</t>
  </si>
  <si>
    <t>预算调增（复印机）</t>
  </si>
  <si>
    <t>多功能一体机预算</t>
  </si>
  <si>
    <t>预算调增（多功能一体机）</t>
  </si>
  <si>
    <t>激光打印机预算</t>
  </si>
  <si>
    <t>预算调增（激光打印机）</t>
  </si>
  <si>
    <t>碎纸机预算</t>
  </si>
  <si>
    <t>预算调增（碎纸机）</t>
  </si>
  <si>
    <t>复印纸预算</t>
  </si>
  <si>
    <t>预算调增（复印纸）</t>
  </si>
  <si>
    <t>硒鼓粉盒预算</t>
  </si>
  <si>
    <t>预算调增（硒鼓粉盒）</t>
  </si>
  <si>
    <t>家具用具预算</t>
  </si>
  <si>
    <t>预算调增（家具用具）</t>
  </si>
  <si>
    <t>办公修缮工程预算</t>
  </si>
  <si>
    <t>办公修缮工程</t>
  </si>
  <si>
    <t>预算调增（办公修缮工程）</t>
  </si>
  <si>
    <t>计算机设备维修和保养服务预算</t>
  </si>
  <si>
    <t>预算调增（计算机设备维修和保养服务）</t>
  </si>
  <si>
    <t>办公设备维修和保养服务预算</t>
  </si>
  <si>
    <t>预算调增（办公设备维修和保养服务）</t>
  </si>
  <si>
    <t>空调维修和保养服务预算</t>
  </si>
  <si>
    <t>预算调增（空调维修和保养服务）</t>
  </si>
  <si>
    <t>印刷服务预算</t>
  </si>
  <si>
    <t>物业管理服务预算</t>
  </si>
  <si>
    <t>预算调增（物业管理服务）</t>
  </si>
  <si>
    <t>汕尾市节能监察中心</t>
  </si>
  <si>
    <t>办公椅自主采购</t>
  </si>
  <si>
    <t>电脑及多功能一体机网上竞价</t>
  </si>
  <si>
    <t>汕尾市金融工作局</t>
  </si>
  <si>
    <t>汕尾市金融工作局办公设备采购项目</t>
  </si>
  <si>
    <t>2019.4.8</t>
  </si>
  <si>
    <t>2019.3.29</t>
  </si>
  <si>
    <t>2019.5.7</t>
  </si>
  <si>
    <t>汕尾市救助管理站</t>
  </si>
  <si>
    <t>求助登记表等表</t>
  </si>
  <si>
    <t>份</t>
  </si>
  <si>
    <t>2019.1.15</t>
  </si>
  <si>
    <t>汕尾市救助管理站台风后树木维修工程需求书</t>
  </si>
  <si>
    <t>维修办公耗材</t>
  </si>
  <si>
    <t>2019.1.30</t>
  </si>
  <si>
    <t>绿化管理服务</t>
  </si>
  <si>
    <t>2019.3.11</t>
  </si>
  <si>
    <t>购买救助专用车</t>
  </si>
  <si>
    <t>A020306</t>
  </si>
  <si>
    <t>客车</t>
  </si>
  <si>
    <t>2019.3.20</t>
  </si>
  <si>
    <t>办公楼补漏服务</t>
  </si>
  <si>
    <t>购买办公家具</t>
  </si>
  <si>
    <t>2019.3.26</t>
  </si>
  <si>
    <t>2019.4.12</t>
  </si>
  <si>
    <t>办公大楼空调维修</t>
  </si>
  <si>
    <t>2019.06.11</t>
  </si>
  <si>
    <t>受助人员衣柜</t>
  </si>
  <si>
    <t>2019.06.17</t>
  </si>
  <si>
    <t>受助人员救助用房电风扇</t>
  </si>
  <si>
    <t>2019.06.21</t>
  </si>
  <si>
    <t>2019.07.23</t>
  </si>
  <si>
    <t>围墙灯、线路更换</t>
  </si>
  <si>
    <t>服务大厅及外围墙改造装修项目</t>
  </si>
  <si>
    <t>2019.8.23</t>
  </si>
  <si>
    <t>办公用纸购置经费</t>
  </si>
  <si>
    <t>电脑及周边设备维修经费</t>
  </si>
  <si>
    <t>黑白激光打印机购置经费</t>
  </si>
  <si>
    <t>彩色激光打印机购置经费</t>
  </si>
  <si>
    <t>彩色复印机购置经费</t>
  </si>
  <si>
    <t>台式电脑购置经费</t>
  </si>
  <si>
    <t>笔记本电脑购置经费</t>
  </si>
  <si>
    <t>碎纸机购置经费</t>
  </si>
  <si>
    <t>照相机购置经费</t>
  </si>
  <si>
    <t>A02020501</t>
  </si>
  <si>
    <t>照相机</t>
  </si>
  <si>
    <t>指纹仪、电脑摄像头等安全设备</t>
  </si>
  <si>
    <t>离任审计服务费用</t>
  </si>
  <si>
    <t>汕尾市军休所</t>
  </si>
  <si>
    <t xml:space="preserve">办公设备设置经费 </t>
  </si>
  <si>
    <t>汕尾市科学技术局</t>
  </si>
  <si>
    <t>计算机</t>
  </si>
  <si>
    <t>办公台</t>
  </si>
  <si>
    <t>办公沙发</t>
  </si>
  <si>
    <t>A060402</t>
  </si>
  <si>
    <t>A060302</t>
  </si>
  <si>
    <t>法律咨询</t>
  </si>
  <si>
    <t>C080102</t>
  </si>
  <si>
    <t>市级科技管理能力提升项目</t>
  </si>
  <si>
    <t>汕尾市劳动就业服务管理中心</t>
  </si>
  <si>
    <t>“台式电脑及打印机”采购项目</t>
  </si>
  <si>
    <t>2019.8.19</t>
  </si>
  <si>
    <t>汕尾市老干部活动中心</t>
  </si>
  <si>
    <t>2019.9.2</t>
  </si>
  <si>
    <t>汕尾市科技文化中心</t>
  </si>
  <si>
    <t>自行采购</t>
  </si>
  <si>
    <t xml:space="preserve">  A020201</t>
  </si>
  <si>
    <t xml:space="preserve">  复印机</t>
  </si>
  <si>
    <t xml:space="preserve">  A090101</t>
  </si>
  <si>
    <t xml:space="preserve">  复印纸</t>
  </si>
  <si>
    <t>汕尾市林伟华中学</t>
  </si>
  <si>
    <t xml:space="preserve"> 硒鼓、粉盒</t>
  </si>
  <si>
    <t>图书馆和档案馆服务</t>
  </si>
  <si>
    <t>C200303</t>
  </si>
  <si>
    <t>园林绿化管理服务</t>
  </si>
  <si>
    <t>C1303</t>
  </si>
  <si>
    <t>速印机</t>
  </si>
  <si>
    <t>汕尾市硫铁矿废水处理站</t>
  </si>
  <si>
    <t>生石灰</t>
  </si>
  <si>
    <t>吨</t>
  </si>
  <si>
    <t>硫铁矿污水处理服务费</t>
  </si>
  <si>
    <t>汕尾市农业农村局</t>
  </si>
  <si>
    <t>汕尾市农业局办公用房修缮工程</t>
  </si>
  <si>
    <t>财采字20190023</t>
  </si>
  <si>
    <t>汕尾市农业农村局印刷服务采购项目</t>
  </si>
  <si>
    <t>财采字20190319</t>
  </si>
  <si>
    <t>汕尾市农业农村局计算机维修和保养服务采购项目</t>
  </si>
  <si>
    <t>财采字20190275</t>
  </si>
  <si>
    <t>汕尾市农业农村局办公桌椅采购项目</t>
  </si>
  <si>
    <t>财采字20190276</t>
  </si>
  <si>
    <t>汕尾市农业农村局办公耗材采购项目</t>
  </si>
  <si>
    <t>财采字20190273</t>
  </si>
  <si>
    <t>汕尾市农业农村局复印纸采购项目</t>
  </si>
  <si>
    <t>财采字20190274</t>
  </si>
  <si>
    <t>财采字20190406</t>
  </si>
  <si>
    <t>汕尾市农业局办公设备（计算机）</t>
  </si>
  <si>
    <t>财采字20190409</t>
  </si>
  <si>
    <t>财采字20190408</t>
  </si>
  <si>
    <t>汕尾市农业农村局办公家具</t>
  </si>
  <si>
    <t>财采字20190410</t>
  </si>
  <si>
    <t>财采字20190407</t>
  </si>
  <si>
    <t>财采字20190562</t>
  </si>
  <si>
    <t>财采字20190560</t>
  </si>
  <si>
    <t>财采字20190571</t>
  </si>
  <si>
    <t>财采字20190559</t>
  </si>
  <si>
    <t>多功能</t>
  </si>
  <si>
    <t>财采字20190570</t>
  </si>
  <si>
    <t>财采字20190568</t>
  </si>
  <si>
    <t>财采字20190576</t>
  </si>
  <si>
    <t>财采字20190577</t>
  </si>
  <si>
    <t>空调设备维修保养服务</t>
  </si>
  <si>
    <t>财采字20190572</t>
  </si>
  <si>
    <t>A4激光打印机</t>
  </si>
  <si>
    <t>财采字20190587</t>
  </si>
  <si>
    <t>财采字20190575</t>
  </si>
  <si>
    <t>财采字20190569</t>
  </si>
  <si>
    <t>海域使用论证和海洋环境影响评价（海洋牧场项目）</t>
  </si>
  <si>
    <t>C0905</t>
  </si>
  <si>
    <t>2017年汕尾遮浪角西海域国家级海洋牧场示范区建设项目</t>
  </si>
  <si>
    <t>2019年</t>
  </si>
  <si>
    <t>汕尾市农业农村局办公用房修缮工程</t>
  </si>
  <si>
    <t>2019年8月-12月</t>
  </si>
  <si>
    <t>品清湖避风锚地工程项目（配套消防船）</t>
  </si>
  <si>
    <t>A0331</t>
  </si>
  <si>
    <t xml:space="preserve">水上交通运输设备
</t>
  </si>
  <si>
    <t>艘</t>
  </si>
  <si>
    <t>避风锚地项目资金</t>
  </si>
  <si>
    <t>2019.12-2020.6</t>
  </si>
  <si>
    <t>2018年财政扶贫资金第三方绩效评价工作</t>
  </si>
  <si>
    <t>c0805</t>
  </si>
  <si>
    <t>扶贫专项资金</t>
  </si>
  <si>
    <t>2019年9月中旬</t>
  </si>
  <si>
    <t>汕尾市慢性病防治站</t>
  </si>
  <si>
    <t>印刷结核病宣传资料及横幅</t>
  </si>
  <si>
    <t>2019.03.21</t>
  </si>
  <si>
    <t>汕尾市慢性病防治站办公设备采购项目</t>
  </si>
  <si>
    <t>2019.07.16</t>
  </si>
  <si>
    <t>汕尾市慢性病防治站办公耗材采购项目</t>
  </si>
  <si>
    <t>汕尾市民政局</t>
  </si>
  <si>
    <t>空调设备采购项目</t>
  </si>
  <si>
    <t>5月份</t>
  </si>
  <si>
    <t>市社区服务中心计算机设备维护和保养服务项目</t>
  </si>
  <si>
    <t>彩票公益金</t>
  </si>
  <si>
    <t>1-6月份</t>
  </si>
  <si>
    <t>市社区服务中心空调设备维护和保养服务项目</t>
  </si>
  <si>
    <t>1-12月份</t>
  </si>
  <si>
    <t>市社区居家养老服务中心修缮工程</t>
  </si>
  <si>
    <t>市民政局办公设备采购项目</t>
  </si>
  <si>
    <t>3月份</t>
  </si>
  <si>
    <t>市民政局办公耗材采购项目</t>
  </si>
  <si>
    <t>1月份</t>
  </si>
  <si>
    <t>复印纸采购项目</t>
  </si>
  <si>
    <t>物业管理服务项目</t>
  </si>
  <si>
    <t>包括保安服务、绿化服务、电梯服务</t>
  </si>
  <si>
    <t>9-12月份</t>
  </si>
  <si>
    <t>印刷服务项目</t>
  </si>
  <si>
    <t>市社区居家养老服务中心办公家具采购项目</t>
  </si>
  <si>
    <t>编制印制汕尾民政服务办事指南</t>
  </si>
  <si>
    <t>市民政局购买社工服务</t>
  </si>
  <si>
    <t>电脑、打印机、传真机、扫描仪等</t>
  </si>
  <si>
    <t>市民政局空调设备采购项目</t>
  </si>
  <si>
    <t>市社区居家养老服务中心办公设备采购项目</t>
  </si>
  <si>
    <t>市社区服务中心修缮工程</t>
  </si>
  <si>
    <t>自筹130万元，彩票中心发行费结余200万</t>
  </si>
  <si>
    <t>市社区居家养老服务中心修缮工程（补充项目）</t>
  </si>
  <si>
    <t>汕尾市农机监理所</t>
  </si>
  <si>
    <t>/</t>
  </si>
  <si>
    <t>平板或计算机</t>
  </si>
  <si>
    <t>汕尾市农产品质量监督检验测试中心</t>
  </si>
  <si>
    <t>计算机设备及软件</t>
  </si>
  <si>
    <t>汕尾市农业科学研究所</t>
  </si>
  <si>
    <t>车辆维修和保养服务</t>
  </si>
  <si>
    <t>C050301</t>
  </si>
  <si>
    <t>汕尾市农业科技推广服务中心</t>
  </si>
  <si>
    <t>汕尾市财政局投资评审中心</t>
  </si>
  <si>
    <t>2019.9.12</t>
  </si>
  <si>
    <t>汕尾市儿童福利院</t>
  </si>
  <si>
    <t>2019年7月份汕尾市儿童福利院采购计划</t>
  </si>
  <si>
    <t>汕民财【2013】4号</t>
  </si>
  <si>
    <t>2018.7.31</t>
  </si>
  <si>
    <t>外立面亮化工程</t>
  </si>
  <si>
    <t>2018.9.1</t>
  </si>
  <si>
    <t>名</t>
  </si>
  <si>
    <t>儿童活动室沙盘治疗室维修工程</t>
  </si>
  <si>
    <t>办公室用电脑10部</t>
  </si>
  <si>
    <t>厨房冰箱</t>
  </si>
  <si>
    <t>汕尾市儿童经济责任专项审计服务采购项目</t>
  </si>
  <si>
    <t>汕尾市国有吉溪林场</t>
  </si>
  <si>
    <t>汕尾市吉溪三江森林公园基础道路防火通道工程</t>
  </si>
  <si>
    <t>A010309</t>
  </si>
  <si>
    <t>道路</t>
  </si>
  <si>
    <t>公里</t>
  </si>
  <si>
    <t>2019.11.25</t>
  </si>
  <si>
    <t>汕尾市国有吉溪林场办公楼</t>
  </si>
  <si>
    <t>A010109</t>
  </si>
  <si>
    <t>事业单位用地</t>
  </si>
  <si>
    <t>2019.10.25</t>
  </si>
  <si>
    <t>汕尾市供销社</t>
  </si>
  <si>
    <t>2019年01月份汕尾市供销合作联社补充采购计划（政府集中采购）</t>
  </si>
  <si>
    <t>2019年01月份汕尾市供销合作联社采购计划（政府集中采购）</t>
  </si>
  <si>
    <t>2019年03月份汕尾市供销合作联社采购计划（政府集中采购）</t>
  </si>
  <si>
    <t>2019年04月份汕尾市供销合作联社采购计划（政府集中采购）</t>
  </si>
  <si>
    <t>2019年08月份汕尾市供销合作联社采购计划（政府集中采购）</t>
  </si>
  <si>
    <t>不在目录内</t>
  </si>
  <si>
    <t>2019年09月份汕尾市供销合作联社采购计划（政府集中采购）</t>
  </si>
  <si>
    <t>2019年10月份汕尾市供销合作联社采购计划（政府集中采购）</t>
  </si>
  <si>
    <t>2019年12月份汕尾市供销合作联社采购计划（政府集中采购）</t>
  </si>
  <si>
    <t>汕尾市房地产管理局</t>
  </si>
  <si>
    <t>办公费</t>
  </si>
  <si>
    <t>办公消耗品及类似物品</t>
  </si>
  <si>
    <t>不动产登记专项经费</t>
  </si>
  <si>
    <t>2019.7.1</t>
  </si>
  <si>
    <t>办公经费</t>
  </si>
  <si>
    <t>法律咨询服务费</t>
  </si>
  <si>
    <t>科学楼空调机采购及安装</t>
  </si>
  <si>
    <t>第十二、十三栋学生宿舍道路配套工程项目</t>
  </si>
  <si>
    <t>B0205</t>
  </si>
  <si>
    <t>城市道路工程施工</t>
  </si>
  <si>
    <t>采购办公设备</t>
  </si>
  <si>
    <t>采购扫描仪项目</t>
  </si>
  <si>
    <t>采购办公电脑项目</t>
  </si>
  <si>
    <t>办公家具及会议室配套家具采购</t>
  </si>
  <si>
    <t>采购碎纸机项目</t>
  </si>
  <si>
    <t>2018-2019学年中文纸质图书采购</t>
  </si>
  <si>
    <t>A050101</t>
  </si>
  <si>
    <t>普通图书</t>
  </si>
  <si>
    <t>汕财文［2019］62号、323万元</t>
  </si>
  <si>
    <t>印制招生简章及校刊等项目</t>
  </si>
  <si>
    <t>采购多功能一体机项目</t>
  </si>
  <si>
    <t>2019年毕业生宿舍修缮项目</t>
  </si>
  <si>
    <t>智能制造实训基地（二期）建设及信息化观摩室建设项目</t>
  </si>
  <si>
    <t>A033412</t>
  </si>
  <si>
    <t>教学专用仪器</t>
  </si>
  <si>
    <t>汕财文［2019］60号、300万元</t>
  </si>
  <si>
    <t>信息化多媒体教室建设项目</t>
  </si>
  <si>
    <t>多模态智能化语言训练实训室及微课录课室与微格教室升级改造项目</t>
  </si>
  <si>
    <t>第12、13栋学生宿舍楼负一架空层铺贴花岗岩及抛光砖项目</t>
  </si>
  <si>
    <t>博士后站理化检测分析实验室及样品前处理实验室第一期建设（装修工程）项目</t>
  </si>
  <si>
    <t>采购照相机项目</t>
  </si>
  <si>
    <t>普通照相机</t>
  </si>
  <si>
    <t>采购硒鼓项目</t>
  </si>
  <si>
    <t>现代职业教育质量提升计划综合实训室建设</t>
  </si>
  <si>
    <t>汕财文［2019］97号、481万元</t>
  </si>
  <si>
    <t>技能训练基地综合实训室建设</t>
  </si>
  <si>
    <t>校舍维修项目</t>
  </si>
  <si>
    <t>汕尾新区管委会</t>
  </si>
  <si>
    <t>汕尾高新区红草园区市政道路建设工程五期项目（一标段）工程（基础）检测服务项目</t>
  </si>
  <si>
    <t xml:space="preserve">汕尾高新区红草园区规划电子防伪签章系统采购 25万 </t>
  </si>
  <si>
    <t>汕尾高新区红草园区规划建筑设计方案技术审查咨询服务项目   100万</t>
  </si>
  <si>
    <t>污水处理厂排海段工程概算审核</t>
  </si>
  <si>
    <t>汕尾市商务局</t>
  </si>
  <si>
    <t>红海湾口岸分局家用家具</t>
  </si>
  <si>
    <t>口岸单一窗口平台建设</t>
  </si>
  <si>
    <t>2018年已备案，2019年完成招投标，目前尚未购入</t>
  </si>
  <si>
    <t>国际贸易单一窗口装修工程</t>
  </si>
  <si>
    <t>智慧党建设计建设装修工程</t>
  </si>
  <si>
    <t>计算机设备维护和保养服务</t>
  </si>
  <si>
    <t>A020208</t>
  </si>
  <si>
    <t>国际贸易单一窗口空调机</t>
  </si>
  <si>
    <t>整栋大楼空调外机加做百叶框，改造排水管</t>
  </si>
  <si>
    <t>电梯维修和保养服务</t>
  </si>
  <si>
    <t>停电应急柜和相关配件更换</t>
  </si>
  <si>
    <t>会计审计服务</t>
  </si>
  <si>
    <t>保洁劳务费</t>
  </si>
  <si>
    <t>门卫劳务费</t>
  </si>
  <si>
    <t>局大楼修建残疾人通道</t>
  </si>
  <si>
    <t>红海湾口岸分局办公电器</t>
  </si>
  <si>
    <t xml:space="preserve">A0206180203          </t>
  </si>
  <si>
    <t>2018年已备案，2019年在采购网进行电商直购，目前尚未购入。</t>
  </si>
  <si>
    <t>汕尾市科学技术协会</t>
  </si>
  <si>
    <t>预算调增（印刷宣传折页）</t>
  </si>
  <si>
    <t>预算调增（印刷简介）</t>
  </si>
  <si>
    <t>201912月以前</t>
  </si>
  <si>
    <t>汕尾市红十字会</t>
  </si>
  <si>
    <t>办公设备及计算机维修和保养服务</t>
  </si>
  <si>
    <t>宣传手册等印刷服务</t>
  </si>
  <si>
    <t>救护培训材料等印刷服务</t>
  </si>
  <si>
    <t>会议材料等印刷服务</t>
  </si>
  <si>
    <t>第四次会员代表大会工作经费</t>
  </si>
  <si>
    <t>汕尾市财政信息中心</t>
  </si>
  <si>
    <t>非税系统和国库财务集中管理等网络租金</t>
  </si>
  <si>
    <t>市财政局及全市已接入预算单位212条线路</t>
  </si>
  <si>
    <t>国产密码算法升级项目</t>
  </si>
  <si>
    <t>金财工程专项资金</t>
  </si>
  <si>
    <t>汕尾市财政信息中心采购硒鼓</t>
  </si>
  <si>
    <t>汕尾市财政信息中心采购硒鼓、墨盒</t>
  </si>
  <si>
    <t>汕尾台湾渔民事务工作站</t>
  </si>
  <si>
    <t>办公大楼大维修</t>
  </si>
  <si>
    <t>复印纸等印刷品</t>
  </si>
  <si>
    <t>广东省体育彩票管理中心汕尾分中心</t>
  </si>
  <si>
    <t>体彩中心2018年度财务报表审计</t>
  </si>
  <si>
    <t>体育彩票销售机构业务费</t>
  </si>
  <si>
    <t>办公室设备维修配件及耗材自主采购</t>
  </si>
  <si>
    <t>2019.4.10</t>
  </si>
  <si>
    <t>2019-2020年法律顾问服务</t>
  </si>
  <si>
    <t>2019.5.30</t>
  </si>
  <si>
    <t>汕尾市老区建设促进会</t>
  </si>
  <si>
    <t>2019.4.29</t>
  </si>
  <si>
    <t>2019.4.30</t>
  </si>
  <si>
    <t>2019.5.1</t>
  </si>
  <si>
    <t>《海陆丰老区建设》书刊、《汕尾老区建设通讯》印刷费</t>
  </si>
  <si>
    <t>C08140101</t>
  </si>
  <si>
    <t>单证印刷服务</t>
  </si>
  <si>
    <t>2019.1.20</t>
  </si>
  <si>
    <t>2019.11.15</t>
  </si>
  <si>
    <t>汕尾市公安局红海湾分局</t>
  </si>
  <si>
    <t>工作打印机</t>
  </si>
  <si>
    <t>A0201060199</t>
  </si>
  <si>
    <t>其他打印设备</t>
  </si>
  <si>
    <t>电脑及相关设备购置经费</t>
  </si>
  <si>
    <t>警用汽车</t>
  </si>
  <si>
    <t>A02030602</t>
  </si>
  <si>
    <t>大中型客车</t>
  </si>
  <si>
    <t>分局篮球场建设</t>
  </si>
  <si>
    <t>分局遮浪派出所辅警宿舍建设</t>
  </si>
  <si>
    <t>分局基础建设</t>
  </si>
  <si>
    <t>分局防雷设备建设</t>
  </si>
  <si>
    <t>分局变压器更换项目经费</t>
  </si>
  <si>
    <t>分局食堂升级改造建设</t>
  </si>
  <si>
    <t>分局各股室更换办公台、桌经费</t>
  </si>
  <si>
    <t>汕尾市市场监督管理局</t>
  </si>
  <si>
    <t>硒鼓粉盒采购项目</t>
  </si>
  <si>
    <t>审计服务采购项目</t>
  </si>
  <si>
    <t>预算调增（公用经费、内部审计项目）其中：省级资金5.6万元，市级预算资金22.40万元</t>
  </si>
  <si>
    <t>印刷服务采购项目</t>
  </si>
  <si>
    <t>预算调增（公用经费）30万，省级资金20万</t>
  </si>
  <si>
    <t>市市场监督管理局综合楼改造项目</t>
  </si>
  <si>
    <t>预算调增（市市场监督管理局综合楼改造项目）</t>
  </si>
  <si>
    <t>预算调增（公用经费）7万、省级资金8万</t>
  </si>
  <si>
    <t>空调机采购项目</t>
  </si>
  <si>
    <t>激光打印机采购项目</t>
  </si>
  <si>
    <t>汕尾市食品（小作坊专项、食品经营环节、食品生产环节）安全监督抽检采购项目</t>
  </si>
  <si>
    <t>预算调增（汕尾市食品（小作坊专项、食品经营环节、食品生产环节）安全监督抽检采购项目）</t>
  </si>
  <si>
    <t>2019汕尾市“省级转移地方任务”食品抽检及食品安全监督抽检采购项目</t>
  </si>
  <si>
    <t>预算调增（2019汕尾市“省级转移地方任务”食品抽检及食品安全监督抽检采购项目）,其中：省级资金96.70万元，市级一般公共预算125.28万元</t>
  </si>
  <si>
    <t>汕尾市技工学校</t>
  </si>
  <si>
    <t>汕尾市技工学校台式计算机（A02010104）、空调机（A0206180203）项目</t>
  </si>
  <si>
    <t>资金来源于2019年省级免学费资金</t>
  </si>
  <si>
    <t>汕尾市技工学校家具用具（A06）项目</t>
  </si>
  <si>
    <t>冷却系统设备</t>
  </si>
  <si>
    <t>汕财社【2019】23号文、汕财社追【2019】25号下达2019年省级促进就业创业发展专项资金</t>
  </si>
  <si>
    <t>粤菜师傅培训基地建造工程</t>
  </si>
  <si>
    <t>连体课桌椅</t>
  </si>
  <si>
    <t>汕财社【2019】23号文、汕财社追【2019】25号下达2019年省级促进就业创业发展专项资金及其他资金（预算调增）</t>
  </si>
  <si>
    <t>装修部分</t>
  </si>
  <si>
    <t>教室、宿舍维修经费</t>
  </si>
  <si>
    <t>书籍、课本</t>
  </si>
  <si>
    <t>A05010101</t>
  </si>
  <si>
    <t>交换器</t>
  </si>
  <si>
    <t>市投资促进局</t>
  </si>
  <si>
    <t>体育运动设备经费</t>
  </si>
  <si>
    <t>A033629</t>
  </si>
  <si>
    <t>体育运动辅助设备</t>
  </si>
  <si>
    <t>乒乓球台及球拍等</t>
  </si>
  <si>
    <t>办公卡座</t>
  </si>
  <si>
    <t>长几</t>
  </si>
  <si>
    <t>方几</t>
  </si>
  <si>
    <t>中班</t>
  </si>
  <si>
    <t>条桌</t>
  </si>
  <si>
    <t>单位沙发</t>
  </si>
  <si>
    <t>大班台</t>
  </si>
  <si>
    <t>定做书柜</t>
  </si>
  <si>
    <t>大班椅</t>
  </si>
  <si>
    <t>皮沙发</t>
  </si>
  <si>
    <t>食堂设备</t>
  </si>
  <si>
    <t>A060812</t>
  </si>
  <si>
    <t>餐具</t>
  </si>
  <si>
    <t>餐台</t>
  </si>
  <si>
    <t>餐椅</t>
  </si>
  <si>
    <t>双门保密柜</t>
  </si>
  <si>
    <t>指纹保险柜</t>
  </si>
  <si>
    <t>定做办公柜</t>
  </si>
  <si>
    <t>办公柜</t>
  </si>
  <si>
    <t>三门文件柜</t>
  </si>
  <si>
    <t>四门书柜</t>
  </si>
  <si>
    <t>四人位餐台椅</t>
  </si>
  <si>
    <t>五层铁皮柜</t>
  </si>
  <si>
    <t>A020205</t>
  </si>
  <si>
    <t>照相机及器材</t>
  </si>
  <si>
    <t>单反相机</t>
  </si>
  <si>
    <t>双锁保密柜</t>
  </si>
  <si>
    <t>五门文件柜</t>
  </si>
  <si>
    <t>茶台</t>
  </si>
  <si>
    <t>一体机</t>
  </si>
  <si>
    <t>A02010301</t>
  </si>
  <si>
    <t>防火墙</t>
  </si>
  <si>
    <t>办公楼物业管理费</t>
  </si>
  <si>
    <t>招商引资专项经费</t>
  </si>
  <si>
    <t>C0806</t>
  </si>
  <si>
    <t>广告服务</t>
  </si>
  <si>
    <t>北京世园会</t>
  </si>
  <si>
    <t>产业扶持政策</t>
  </si>
  <si>
    <t>招商简报</t>
  </si>
  <si>
    <t>《选择汕尾》</t>
  </si>
  <si>
    <t>包装袋</t>
  </si>
  <si>
    <t>招商项目宣传画册</t>
  </si>
  <si>
    <t>汕尾市财政局</t>
  </si>
  <si>
    <t>汕尾市财政局采购扫描仪项目</t>
  </si>
  <si>
    <t>2019.1.18</t>
  </si>
  <si>
    <t>汕尾市财政局法律服务采购</t>
  </si>
  <si>
    <t>2019.1.25</t>
  </si>
  <si>
    <t>汕尾市城乡规划局拖欠工程款利息审核审计服务</t>
  </si>
  <si>
    <t>2019.3.1</t>
  </si>
  <si>
    <t>2019年汕尾市财政局印刷服务采购</t>
  </si>
  <si>
    <t>2019年广东省（汕尾市本级）土地储备专项债券和2019年广东省政府（汕尾市本级）专项债券发行会计评估服务</t>
  </si>
  <si>
    <t>2019年度汕尾市政府专项债券发行法律服务</t>
  </si>
  <si>
    <t>2019.3.6</t>
  </si>
  <si>
    <t>汕尾市财政局印刷服务采购</t>
  </si>
  <si>
    <t>2019.4.22</t>
  </si>
  <si>
    <t>汕尾市财政局工贸科显示器采购</t>
  </si>
  <si>
    <t>2019.5.20</t>
  </si>
  <si>
    <t>2019年汕尾市财政局财监科“三公”等经费专项审计服务采购</t>
  </si>
  <si>
    <t>2019.5.22</t>
  </si>
  <si>
    <t>2019年汕尾市财政局财监科“一卡通”专项审计服务采购</t>
  </si>
  <si>
    <t>2019年汕尾市财政局办公耗材采购</t>
  </si>
  <si>
    <t>2019.5.27</t>
  </si>
  <si>
    <t>2019年汕尾市财政局计算机设备维修和保养服务</t>
  </si>
  <si>
    <t>2019.06.13</t>
  </si>
  <si>
    <t>汕尾市财政局办公大楼外墙清洗项目</t>
  </si>
  <si>
    <t>汕尾市财政局机关党委办公室采购办公设备</t>
  </si>
  <si>
    <t>汕尾市财政局五楼整改工程</t>
  </si>
  <si>
    <t>汕尾市财政局二、三楼整改装修工程项目</t>
  </si>
  <si>
    <t>汕尾市东部污水厂项目PPP前期咨询服务项目申请调增政府采购项目</t>
  </si>
  <si>
    <t>2019.07.12</t>
  </si>
  <si>
    <t>汕尾市财政局采购新办公大楼物业管理服务项目</t>
  </si>
  <si>
    <t>2019.07.26</t>
  </si>
  <si>
    <t>2019年预算公开情况专项检查</t>
  </si>
  <si>
    <t>汕尾市财政局办公室采购碎纸机项目</t>
  </si>
  <si>
    <t>2019.8.9</t>
  </si>
  <si>
    <t>汕尾市财政局采购新办公大楼电梯维修和保养服务项目</t>
  </si>
  <si>
    <t>“三公”等行政经费专项检查</t>
  </si>
  <si>
    <t>汕尾市财政局世界银行办公室清产核资审计</t>
  </si>
  <si>
    <t>2019.9.5</t>
  </si>
  <si>
    <t>汕尾市财政局资产科资产管理情况报告</t>
  </si>
  <si>
    <t>汕尾市财政局社保科及党办印刷服务</t>
  </si>
  <si>
    <t>2019.9.8</t>
  </si>
  <si>
    <t>汕尾市财政局计算机采购（会计科、农业科、外经科、国库科）</t>
  </si>
  <si>
    <t>2019.10.10</t>
  </si>
  <si>
    <t>汕尾市财政局审计服务</t>
  </si>
  <si>
    <t>汕尾市财政局打印机采购（农业科、企业科）</t>
  </si>
  <si>
    <t>2019.10.20</t>
  </si>
  <si>
    <t>汕尾市财政局扫描仪采购（工贸科）</t>
  </si>
  <si>
    <t>2019.11.10</t>
  </si>
  <si>
    <t>汕尾市财政局笔记本采购（财监科、农业科）</t>
  </si>
  <si>
    <t>汕尾市财政局财监科审计服务</t>
  </si>
  <si>
    <t>汕尾市财政局复印机采购（企业科）</t>
  </si>
  <si>
    <t>汕尾市财政局修缮工程采购</t>
  </si>
  <si>
    <t>汕尾市财政局一体机采购</t>
  </si>
  <si>
    <t>汕尾市医疗保障局</t>
  </si>
  <si>
    <t>维修及保养</t>
  </si>
  <si>
    <t>C05</t>
  </si>
  <si>
    <t>维修和保养服务</t>
  </si>
  <si>
    <t>办公设备等购置</t>
  </si>
  <si>
    <t>空调购置及安装</t>
  </si>
  <si>
    <t>办公家具购置</t>
  </si>
  <si>
    <t>办公用房修缮工程项目</t>
  </si>
  <si>
    <t>公务用车购置</t>
  </si>
  <si>
    <t>视频会议室及网络机房建设项目</t>
  </si>
  <si>
    <t>视频监控设备</t>
  </si>
  <si>
    <t>汕尾市住房公积金管理中心</t>
  </si>
  <si>
    <t>业务办公网络配套设备采购项目</t>
  </si>
  <si>
    <t>便携式笔记本</t>
  </si>
  <si>
    <t>公积金信息系统配套设备</t>
  </si>
  <si>
    <t>计算机设备维修保养服务经费</t>
  </si>
  <si>
    <t>空调购置经费</t>
  </si>
  <si>
    <t>公积金办公用楼租赁费</t>
  </si>
  <si>
    <t>公积金新办公场所装修修缮经费</t>
  </si>
  <si>
    <t>汕尾市自然资源局</t>
  </si>
  <si>
    <t>财采字20190022</t>
  </si>
  <si>
    <t>2019.1.21</t>
  </si>
  <si>
    <t>汕尾市区2019年标定地价体系建设项目</t>
  </si>
  <si>
    <t>财采字20190215</t>
  </si>
  <si>
    <t>激光打印局等办公设备采购项目</t>
  </si>
  <si>
    <t>财采字20190339</t>
  </si>
  <si>
    <t>2019.5.23</t>
  </si>
  <si>
    <t>财采字20190340</t>
  </si>
  <si>
    <t>电商直购</t>
  </si>
  <si>
    <t>财采字20190338</t>
  </si>
  <si>
    <t>财采字20190024</t>
  </si>
  <si>
    <t>规委会会议上会务系统</t>
  </si>
  <si>
    <t>汕尾市渔业捕捞和养殖业防灾减灾体系建设与维护项目渔港水文气象观测系统</t>
  </si>
  <si>
    <t>汕尾市马宫组团控制性详细规划及城市设计</t>
  </si>
  <si>
    <t>汕尾市老城西片区控制性详细规划及城市设计</t>
  </si>
  <si>
    <t xml:space="preserve"> 汕尾市区2020年度自然资源评价评估项目</t>
  </si>
  <si>
    <t>中共汕尾市纪律检查委员会</t>
  </si>
  <si>
    <t>高速文印输出系统采购</t>
  </si>
  <si>
    <t>碎纸机采购</t>
  </si>
  <si>
    <t>多功能一体机采购</t>
  </si>
  <si>
    <t>2号楼保安服务采购</t>
  </si>
  <si>
    <t>2号楼保洁服务采购</t>
  </si>
  <si>
    <t>市纪委监委机关固定资产清查服务采购</t>
  </si>
  <si>
    <t>市委巡察机构公务用车采购</t>
  </si>
  <si>
    <t>A020305</t>
  </si>
  <si>
    <t>乘用车（轿车）</t>
  </si>
  <si>
    <t>机关2号楼301室改造搬迁</t>
  </si>
  <si>
    <t>办公办案设备采购</t>
  </si>
  <si>
    <t>机关2号楼部分办公室装修采购项目</t>
  </si>
  <si>
    <t>机关党办办公设备采购</t>
  </si>
  <si>
    <t>空调机采购</t>
  </si>
  <si>
    <t>机关2号楼613室装修采购项目</t>
  </si>
  <si>
    <t>公务用车采购</t>
  </si>
  <si>
    <t>机关2号楼保洁服务费</t>
  </si>
  <si>
    <t>机关2号楼一楼装修采购项目</t>
  </si>
  <si>
    <t>台式电脑打印机</t>
  </si>
  <si>
    <t>2019.1.8</t>
  </si>
  <si>
    <t>财采字20190007</t>
  </si>
  <si>
    <t>服务器采购</t>
  </si>
  <si>
    <r>
      <rPr>
        <sz val="12"/>
        <rFont val="宋体"/>
        <charset val="134"/>
      </rPr>
      <t>财采字201900</t>
    </r>
    <r>
      <rPr>
        <sz val="12"/>
        <rFont val="宋体"/>
        <charset val="134"/>
      </rPr>
      <t>41</t>
    </r>
  </si>
  <si>
    <t>2019.2.25</t>
  </si>
  <si>
    <t>财采字2019104</t>
  </si>
  <si>
    <t>办公室与单身宿舍修缮</t>
  </si>
  <si>
    <t>2019.3.19</t>
  </si>
  <si>
    <t>财采字20190311</t>
  </si>
  <si>
    <t>单身集体宿舍等修缮项目</t>
  </si>
  <si>
    <t>2019.5.14</t>
  </si>
  <si>
    <t>食堂装修</t>
  </si>
  <si>
    <t>财采字20190017</t>
  </si>
  <si>
    <t>台式电脑、打印机采购</t>
  </si>
  <si>
    <t>财采字20190325</t>
  </si>
  <si>
    <t>汕尾开放大学公车采购</t>
  </si>
  <si>
    <t>2019.06.25</t>
  </si>
  <si>
    <t>财采字20190418</t>
  </si>
  <si>
    <t>汕尾开放大学空调维护保养服务</t>
  </si>
  <si>
    <t>办公设备和专项设备采购</t>
  </si>
  <si>
    <t>下半年部门预算项目名称</t>
  </si>
  <si>
    <t>未备案</t>
  </si>
  <si>
    <t>修缮费用和维护费用</t>
  </si>
  <si>
    <t>市委机要和保密局</t>
  </si>
  <si>
    <t>办公用房装修</t>
  </si>
  <si>
    <t>B010401</t>
  </si>
  <si>
    <t>办公用房施工</t>
  </si>
  <si>
    <t>网络监控及其他</t>
  </si>
  <si>
    <t>办公A3、A4等纸张</t>
  </si>
  <si>
    <t>密码文件柜</t>
  </si>
  <si>
    <t>中共汕尾市委组织部</t>
  </si>
  <si>
    <t>干部人事档案智能库房建设</t>
  </si>
  <si>
    <t>办理采购手续中</t>
  </si>
  <si>
    <t>汕尾市文化旅游体育发展中心</t>
  </si>
  <si>
    <t xml:space="preserve"> 汕尾市国有湖东林场</t>
  </si>
  <si>
    <t>2019.09.01</t>
  </si>
  <si>
    <t>纸张、牌匾等印刷品</t>
  </si>
  <si>
    <t>2019.08.22</t>
  </si>
  <si>
    <t>办公家具、文件柜等</t>
  </si>
  <si>
    <t>汕尾市公路局（汕尾市代建项目管理局）</t>
  </si>
  <si>
    <t>汕尾市公路局（汕尾市代建局）机关食堂修缮工程</t>
  </si>
  <si>
    <t>计算机设备维修和办公设备维修保养服务</t>
  </si>
  <si>
    <t>海汕路西闸至埔边段综合改造工程检验监测服务项目</t>
  </si>
  <si>
    <t>C0901</t>
  </si>
  <si>
    <t>技术测试和分析服务</t>
  </si>
  <si>
    <t>汕尾市公路局（汕尾市代建项目管理局）电机房线路整改工程</t>
  </si>
  <si>
    <t>海汕路西闸至埔边段综合改造工程项目办办公设施</t>
  </si>
  <si>
    <t>汕尾市代建项目事务中心</t>
  </si>
  <si>
    <t>家居用品</t>
  </si>
  <si>
    <t>中央空调多联机</t>
  </si>
  <si>
    <t>保安等服务</t>
  </si>
  <si>
    <t>电梯维修保养服务</t>
  </si>
  <si>
    <t>汕尾市建筑工程质量检测站</t>
  </si>
  <si>
    <t>已采购</t>
  </si>
  <si>
    <t>计划采购</t>
  </si>
  <si>
    <t>汕尾市公共资源交易中心</t>
  </si>
  <si>
    <t>汕尾市公共资源交易中心信息系统安全等级保护整改项目</t>
  </si>
  <si>
    <t>汕尾市住房和城乡建设局</t>
  </si>
  <si>
    <t>汕尾市生活垃圾分类专项规划</t>
  </si>
  <si>
    <t>C160102</t>
  </si>
  <si>
    <t>垃圾处理服务</t>
  </si>
  <si>
    <t>资金未到位</t>
  </si>
  <si>
    <t>汕尾市污泥无害化处理费用</t>
  </si>
  <si>
    <t>C160201</t>
  </si>
  <si>
    <t>污水治理及其再生利用服务</t>
  </si>
  <si>
    <t>汕尾市区香江大道创文景观装置</t>
  </si>
  <si>
    <t>按工作进度拨付经费</t>
  </si>
  <si>
    <t>汕尾市区东区污水处理厂一体机扩容项目污水处理运营服务</t>
  </si>
  <si>
    <t>总预算4410万分30个月支付</t>
  </si>
  <si>
    <t>服务器设备电商直购</t>
  </si>
  <si>
    <t>办公家具项目</t>
  </si>
  <si>
    <t>购买第三方服务清产核资工作</t>
  </si>
  <si>
    <t>项目建设管理费</t>
  </si>
  <si>
    <t>CAD工程绘图仪</t>
  </si>
  <si>
    <t>组</t>
  </si>
  <si>
    <t>木制台、桌类</t>
  </si>
  <si>
    <t>A060399</t>
  </si>
  <si>
    <t>其他椅凳类</t>
  </si>
  <si>
    <t>办公用房维修改造工程</t>
  </si>
  <si>
    <t>购买第三方服务对下属单位财务情况进行审计</t>
  </si>
  <si>
    <t>市委宣传部</t>
  </si>
  <si>
    <t>采购“学习强国”学习手册</t>
  </si>
  <si>
    <t>财采字20190088</t>
  </si>
  <si>
    <t>财采字20190237</t>
  </si>
  <si>
    <t>采购激光打印机（黑白）</t>
  </si>
  <si>
    <t>采购激光打印机（彩色）</t>
  </si>
  <si>
    <t>采购空调机（天花式、壁挂式、立柜式）</t>
  </si>
  <si>
    <t>财采字20190231</t>
  </si>
  <si>
    <t>财采字20190289</t>
  </si>
  <si>
    <t>采购办公家具</t>
  </si>
  <si>
    <t>财采字20190285</t>
  </si>
  <si>
    <t>办公用房装修工程</t>
  </si>
  <si>
    <t>财采字20190310</t>
  </si>
  <si>
    <t>采购日常印刷服务</t>
  </si>
  <si>
    <t>财采字20190390</t>
  </si>
  <si>
    <t>汕尾市全面开展文明创建工作领导小组办公室汕尾市文明创建大数据管理平台建设项目</t>
  </si>
  <si>
    <t>财采字20190514</t>
  </si>
  <si>
    <t>编辑出版《海陆丰红色故事》丛书第一辑</t>
  </si>
  <si>
    <t>编辑印刷《革命遗址简谱》</t>
  </si>
  <si>
    <t>编辑出版《老区苏区行汕尾媒体眼中的汕尾》丛书</t>
  </si>
  <si>
    <t>70周年系列活动户外宣传</t>
  </si>
  <si>
    <t>70周年庆祝活动经费</t>
  </si>
  <si>
    <t>玉台山文明公园项目（大型LED屏）</t>
  </si>
  <si>
    <t>A020207</t>
  </si>
  <si>
    <t>LED显示屏</t>
  </si>
  <si>
    <t>省委宣传部拨款专项经费</t>
  </si>
  <si>
    <t>汕尾市红色资源整体保护利用总体规划项目</t>
  </si>
  <si>
    <t>汕尾市沿海红色革命遗址保护利用规划项目</t>
  </si>
  <si>
    <t>开展“印象汕尾 靓丽明珠”献新中国70周年华诞巡演暨汕尾市经济社会发展图片巡展活动（6市巡演）</t>
  </si>
  <si>
    <t>C0602</t>
  </si>
  <si>
    <t>展览服务</t>
  </si>
  <si>
    <t>汕尾市舆情指挥中心、官网平台系统、网评管理系统、网络舆情监测系统、新媒体宣传矩建设</t>
  </si>
  <si>
    <t>400万拟由网络舆情分析安全管理及宣传服务经费中支付，另外120.68万从我市500万元年度宣传专项经费中划转。</t>
  </si>
  <si>
    <t>办公室用房修缮工程</t>
  </si>
  <si>
    <t>编辑出版《海陆丰精神研究汇编》</t>
  </si>
  <si>
    <t>编辑出版《海陆丰革命史图册》</t>
  </si>
  <si>
    <t>日常印刷服务</t>
  </si>
  <si>
    <t>再印《传承红色基因建设靓丽明珠—汕尾市红色革命资源挖掘保护利用工作记录》画册</t>
  </si>
  <si>
    <t>开展“红土地 新印象”红色文化旅游系列活动</t>
  </si>
  <si>
    <t>中共汕尾市委统一战线工作部</t>
  </si>
  <si>
    <t>2019.06.27</t>
  </si>
  <si>
    <t>会议系统安装工料费</t>
  </si>
  <si>
    <t>2019.02.25</t>
  </si>
  <si>
    <t>2019.03.20</t>
  </si>
  <si>
    <t>台式电脑机</t>
  </si>
  <si>
    <t>2019.03.17</t>
  </si>
  <si>
    <t>2019.05.17</t>
  </si>
  <si>
    <t>电话机</t>
  </si>
  <si>
    <t>A02080701</t>
  </si>
  <si>
    <t>固定电话机</t>
  </si>
  <si>
    <t>2019.05.07</t>
  </si>
  <si>
    <t>2019.03.04</t>
  </si>
  <si>
    <t>计算机设备维修和保养费用</t>
  </si>
  <si>
    <t>计算机设备维修和保养</t>
  </si>
  <si>
    <t>办公设备配件</t>
  </si>
  <si>
    <t>办公室修缮工程经费</t>
  </si>
  <si>
    <t>2019.07.08</t>
  </si>
  <si>
    <t>2019.05.12</t>
  </si>
  <si>
    <t>新购置公车经费</t>
  </si>
  <si>
    <t>A02030503</t>
  </si>
  <si>
    <t>商务车</t>
  </si>
  <si>
    <t>2019.11.01</t>
  </si>
  <si>
    <t>办公耗材及用品经费</t>
  </si>
  <si>
    <t>纸质文具及办公用品</t>
  </si>
  <si>
    <t>A0904</t>
  </si>
  <si>
    <t>文教用品</t>
  </si>
  <si>
    <t>A0202050101</t>
  </si>
  <si>
    <t>数字照相机</t>
  </si>
  <si>
    <t>市创建国家卫生城市工作领导小组办公室</t>
  </si>
  <si>
    <t>病媒生物防制服务项目</t>
  </si>
  <si>
    <t>c99</t>
  </si>
  <si>
    <t>创卫工作经费</t>
  </si>
  <si>
    <t>市创卫办办公设备及配套采购项目</t>
  </si>
  <si>
    <t>台式计算机电商直购</t>
  </si>
  <si>
    <t>摄像机电商直购</t>
  </si>
  <si>
    <t>办公家具用品</t>
  </si>
  <si>
    <t>民盟汕尾市委</t>
  </si>
  <si>
    <t>复印纸购置经费</t>
  </si>
  <si>
    <t>粉盒购置经费</t>
  </si>
  <si>
    <t>纸制品购置经费</t>
  </si>
  <si>
    <t>鼓粉盒购置经费</t>
  </si>
  <si>
    <t>办公文具购置经费</t>
  </si>
  <si>
    <t>清洁用品购置经费</t>
  </si>
  <si>
    <t>A0905</t>
  </si>
  <si>
    <t>清洁用品</t>
  </si>
  <si>
    <t>茶叶购置经费</t>
  </si>
  <si>
    <t>A12021301</t>
  </si>
  <si>
    <t>茶叶</t>
  </si>
  <si>
    <t>汕尾市委党史研究室</t>
  </si>
  <si>
    <t>打印机采购</t>
  </si>
  <si>
    <t>复印机采购</t>
  </si>
  <si>
    <t>A020210</t>
  </si>
  <si>
    <t>文印设备</t>
  </si>
  <si>
    <t xml:space="preserve">电话机 </t>
  </si>
  <si>
    <t>资料柜</t>
  </si>
  <si>
    <t>会议室桌椅</t>
  </si>
  <si>
    <t>A060601</t>
  </si>
  <si>
    <t>木质架类</t>
  </si>
  <si>
    <t>幕布</t>
  </si>
  <si>
    <t>A020203</t>
  </si>
  <si>
    <t>投影幕</t>
  </si>
  <si>
    <t>块</t>
  </si>
  <si>
    <t>会议室音响</t>
  </si>
  <si>
    <t>触控一体机</t>
  </si>
  <si>
    <t>柜式空调</t>
  </si>
  <si>
    <t>修缮一程</t>
  </si>
  <si>
    <t>办公耗材购置</t>
  </si>
  <si>
    <t>汕尾市城建档案馆</t>
  </si>
  <si>
    <t>政府采购</t>
  </si>
  <si>
    <t>声像档案拍摄经费</t>
  </si>
  <si>
    <t>无列入采购</t>
  </si>
  <si>
    <t>汕尾市法学会</t>
  </si>
  <si>
    <t>汕尾市司法局空调机采购</t>
  </si>
  <si>
    <t>2019.07.10</t>
  </si>
  <si>
    <t>台式计算机等办公设备一批</t>
  </si>
  <si>
    <t>办公耗材等一批</t>
  </si>
  <si>
    <t>复印机等办公设备一批</t>
  </si>
  <si>
    <t>批示</t>
  </si>
  <si>
    <t>劳务费</t>
  </si>
  <si>
    <t>普法教育读本</t>
  </si>
  <si>
    <t>服务大厅升级改造</t>
  </si>
  <si>
    <t>农工党汕尾市委员会</t>
  </si>
  <si>
    <t>采购液晶显示器</t>
  </si>
  <si>
    <t>采购家具用具</t>
  </si>
  <si>
    <t>汕尾市人民代表大会常务委员会办公室</t>
  </si>
  <si>
    <t>激光打印机、碎纸机、扫描仪</t>
  </si>
  <si>
    <t>办公室装修</t>
  </si>
  <si>
    <t>预算联网监督系统（二期）项目</t>
  </si>
  <si>
    <t>市公安局尖山分局</t>
  </si>
  <si>
    <t>刑警大队室、厨房及消防专职队营房装修工程</t>
  </si>
  <si>
    <t>治安股改造修缮工程</t>
  </si>
  <si>
    <r>
      <rPr>
        <sz val="12"/>
        <rFont val="宋体"/>
        <charset val="134"/>
      </rPr>
      <t xml:space="preserve">资金来源依据说明：1、日常办公用品小额、批量政府采购的资金来源依据填“公用经费”。
                </t>
    </r>
    <r>
      <rPr>
        <sz val="12"/>
        <rFont val="宋体"/>
        <charset val="134"/>
      </rPr>
      <t xml:space="preserve"> </t>
    </r>
    <r>
      <rPr>
        <sz val="12"/>
        <rFont val="宋体"/>
        <charset val="134"/>
      </rPr>
      <t xml:space="preserve">2、其他项目的政府采购的资金来源依据按：“年初部门预算项目名称”、“上年结转部门预算项目名称”、“上级转移支付项目名称”等区分。
                  </t>
    </r>
  </si>
  <si>
    <t>采购目录代码</t>
  </si>
  <si>
    <t>采购目录名称</t>
  </si>
  <si>
    <t>A01</t>
  </si>
  <si>
    <t>土地、建筑物及构筑物</t>
  </si>
  <si>
    <t>A0101</t>
  </si>
  <si>
    <t>土地、海域及无居民海岛</t>
  </si>
  <si>
    <t>A010101</t>
  </si>
  <si>
    <t>耕地</t>
  </si>
  <si>
    <t>A010102</t>
  </si>
  <si>
    <t>园地</t>
  </si>
  <si>
    <t>A010104</t>
  </si>
  <si>
    <t>草地</t>
  </si>
  <si>
    <t>A010105</t>
  </si>
  <si>
    <t>商业服务业用地</t>
  </si>
  <si>
    <t>A010106</t>
  </si>
  <si>
    <t>工矿仓储用地</t>
  </si>
  <si>
    <t>A010107</t>
  </si>
  <si>
    <t>住宅用地</t>
  </si>
  <si>
    <t>A010108</t>
  </si>
  <si>
    <t>行政单位用地</t>
  </si>
  <si>
    <t>A010110</t>
  </si>
  <si>
    <t>社会团体用地</t>
  </si>
  <si>
    <t>A010111</t>
  </si>
  <si>
    <t>公共服务用地</t>
  </si>
  <si>
    <t>A010112</t>
  </si>
  <si>
    <t>体育、娱乐用地</t>
  </si>
  <si>
    <t>A010113</t>
  </si>
  <si>
    <t>特殊用地</t>
  </si>
  <si>
    <t>A010114</t>
  </si>
  <si>
    <t>交通运输用地</t>
  </si>
  <si>
    <t>A010115</t>
  </si>
  <si>
    <t>水域及水利设施用地</t>
  </si>
  <si>
    <t>A010116</t>
  </si>
  <si>
    <t>海域</t>
  </si>
  <si>
    <t>A010117</t>
  </si>
  <si>
    <t>无居民海岛</t>
  </si>
  <si>
    <t>A010199</t>
  </si>
  <si>
    <t>其他土地</t>
  </si>
  <si>
    <t>A0102</t>
  </si>
  <si>
    <t>建筑物</t>
  </si>
  <si>
    <t>A010201</t>
  </si>
  <si>
    <t>生产用房</t>
  </si>
  <si>
    <t>A010202</t>
  </si>
  <si>
    <t>交通、邮电用房</t>
  </si>
  <si>
    <t>A010203</t>
  </si>
  <si>
    <t>商业及服务业用房</t>
  </si>
  <si>
    <t>A010204</t>
  </si>
  <si>
    <t>行政单位用房</t>
  </si>
  <si>
    <t>A010205</t>
  </si>
  <si>
    <t>公共安全用房</t>
  </si>
  <si>
    <t>A010206</t>
  </si>
  <si>
    <t>事业单位用房</t>
  </si>
  <si>
    <t>A010207</t>
  </si>
  <si>
    <t>社会团体用房</t>
  </si>
  <si>
    <t>A010208</t>
  </si>
  <si>
    <t>军事用房</t>
  </si>
  <si>
    <t>A010209</t>
  </si>
  <si>
    <t>外事用房</t>
  </si>
  <si>
    <t>A010210</t>
  </si>
  <si>
    <t>宗教用房</t>
  </si>
  <si>
    <t>A010211</t>
  </si>
  <si>
    <t>居住用房</t>
  </si>
  <si>
    <t>A010212</t>
  </si>
  <si>
    <t>体育、娱乐用房</t>
  </si>
  <si>
    <t>A010213</t>
  </si>
  <si>
    <t>市政公共设施用房</t>
  </si>
  <si>
    <t>A010214</t>
  </si>
  <si>
    <t>仓储用房</t>
  </si>
  <si>
    <t>A010215</t>
  </si>
  <si>
    <t>房屋附属设施</t>
  </si>
  <si>
    <t>A010299</t>
  </si>
  <si>
    <t>其他用房</t>
  </si>
  <si>
    <t>A010301</t>
  </si>
  <si>
    <t>池、罐</t>
  </si>
  <si>
    <t>A010302</t>
  </si>
  <si>
    <t>槽</t>
  </si>
  <si>
    <t>A010303</t>
  </si>
  <si>
    <t>塔</t>
  </si>
  <si>
    <t>A010304</t>
  </si>
  <si>
    <t>烟囱</t>
  </si>
  <si>
    <t>A010305</t>
  </si>
  <si>
    <t>井</t>
  </si>
  <si>
    <t>A010306</t>
  </si>
  <si>
    <t>坑</t>
  </si>
  <si>
    <t>A010307</t>
  </si>
  <si>
    <t>台、站</t>
  </si>
  <si>
    <t>A010308</t>
  </si>
  <si>
    <t>码头</t>
  </si>
  <si>
    <t>A010310</t>
  </si>
  <si>
    <t>沟</t>
  </si>
  <si>
    <t>A010311</t>
  </si>
  <si>
    <t>洞</t>
  </si>
  <si>
    <t>A010312</t>
  </si>
  <si>
    <t>廊</t>
  </si>
  <si>
    <t>A010313</t>
  </si>
  <si>
    <t>桥梁、架</t>
  </si>
  <si>
    <t>A010314</t>
  </si>
  <si>
    <t>坝、堰及水道</t>
  </si>
  <si>
    <t>A010315</t>
  </si>
  <si>
    <t>闸</t>
  </si>
  <si>
    <t>A010316</t>
  </si>
  <si>
    <t>水利管道</t>
  </si>
  <si>
    <t>A010317</t>
  </si>
  <si>
    <t>市政管道</t>
  </si>
  <si>
    <t>A010318</t>
  </si>
  <si>
    <t>库</t>
  </si>
  <si>
    <t>A010319</t>
  </si>
  <si>
    <t>仓</t>
  </si>
  <si>
    <t>A010320</t>
  </si>
  <si>
    <t>场</t>
  </si>
  <si>
    <t>A010321</t>
  </si>
  <si>
    <t>斗</t>
  </si>
  <si>
    <t>A010322</t>
  </si>
  <si>
    <t>罩棚</t>
  </si>
  <si>
    <t>A010399</t>
  </si>
  <si>
    <t>其他构筑物</t>
  </si>
  <si>
    <t>A02010101</t>
  </si>
  <si>
    <t>巨/大/中型计算机</t>
  </si>
  <si>
    <t>A0201010101</t>
  </si>
  <si>
    <t>巨型计算机</t>
  </si>
  <si>
    <t>A0201010102</t>
  </si>
  <si>
    <t>大型计算机</t>
  </si>
  <si>
    <t>A0201010103</t>
  </si>
  <si>
    <t>中型计算机</t>
  </si>
  <si>
    <t>A02010102</t>
  </si>
  <si>
    <t>小型计算机</t>
  </si>
  <si>
    <t>A02010106</t>
  </si>
  <si>
    <t>掌上电脑</t>
  </si>
  <si>
    <t>A02010107</t>
  </si>
  <si>
    <t>平板式微型计算机</t>
  </si>
  <si>
    <t>A02010201</t>
  </si>
  <si>
    <t>路由器</t>
  </si>
  <si>
    <t>A0201020201</t>
  </si>
  <si>
    <t>以太网交换机</t>
  </si>
  <si>
    <t>A0201020299</t>
  </si>
  <si>
    <t>其他交换设备</t>
  </si>
  <si>
    <t>A02010203</t>
  </si>
  <si>
    <t>集线器</t>
  </si>
  <si>
    <t>A02010204</t>
  </si>
  <si>
    <t>光端机</t>
  </si>
  <si>
    <t>A02010205</t>
  </si>
  <si>
    <t>终端接入设备</t>
  </si>
  <si>
    <t>A02010206</t>
  </si>
  <si>
    <t>网络控制设备</t>
  </si>
  <si>
    <t>A0201020601</t>
  </si>
  <si>
    <t>通信(控制)处理机</t>
  </si>
  <si>
    <t>A0201020602</t>
  </si>
  <si>
    <t>通信控制器</t>
  </si>
  <si>
    <t>A0201020603</t>
  </si>
  <si>
    <t>集中器</t>
  </si>
  <si>
    <t>A0201020604</t>
  </si>
  <si>
    <t>终端控制器</t>
  </si>
  <si>
    <t>A0201020605</t>
  </si>
  <si>
    <t>集群控制器</t>
  </si>
  <si>
    <t>A0201020606</t>
  </si>
  <si>
    <t>多站询问单位</t>
  </si>
  <si>
    <t>A0201020699</t>
  </si>
  <si>
    <t>其他网络控制设备</t>
  </si>
  <si>
    <t>A02010207</t>
  </si>
  <si>
    <t>网络接口和适配器</t>
  </si>
  <si>
    <t>A0201020701</t>
  </si>
  <si>
    <t>网络接口</t>
  </si>
  <si>
    <t>A0201020702</t>
  </si>
  <si>
    <t>通信适配器</t>
  </si>
  <si>
    <t>A0201020703</t>
  </si>
  <si>
    <t>接口适配器</t>
  </si>
  <si>
    <t>A0201020704</t>
  </si>
  <si>
    <t>光纤转换器</t>
  </si>
  <si>
    <t>A0201020799</t>
  </si>
  <si>
    <t>其他网络接口和适配器</t>
  </si>
  <si>
    <t>A02010208</t>
  </si>
  <si>
    <t>网络收发设备</t>
  </si>
  <si>
    <t>A0201020801</t>
  </si>
  <si>
    <t>网络收发器</t>
  </si>
  <si>
    <t>A0201020802</t>
  </si>
  <si>
    <t>网络转发器</t>
  </si>
  <si>
    <t>A0201020803</t>
  </si>
  <si>
    <t>网络分配器</t>
  </si>
  <si>
    <t>A0201020899</t>
  </si>
  <si>
    <t>其他网络收发设备</t>
  </si>
  <si>
    <t>A02010209</t>
  </si>
  <si>
    <t>网络连接设备</t>
  </si>
  <si>
    <t>A0201020901</t>
  </si>
  <si>
    <t>网关</t>
  </si>
  <si>
    <t>A0201020902</t>
  </si>
  <si>
    <t>网桥</t>
  </si>
  <si>
    <t>A0201020999</t>
  </si>
  <si>
    <t>其他网络连接设备</t>
  </si>
  <si>
    <t>A02010210</t>
  </si>
  <si>
    <t>网络检测设备</t>
  </si>
  <si>
    <t>A0201021001</t>
  </si>
  <si>
    <t>协议分析器</t>
  </si>
  <si>
    <t>A0201021002</t>
  </si>
  <si>
    <t>协议测试设备</t>
  </si>
  <si>
    <t>A0201021003</t>
  </si>
  <si>
    <t>差错检测设备</t>
  </si>
  <si>
    <t>A0201021099</t>
  </si>
  <si>
    <t>其他网络检测设备</t>
  </si>
  <si>
    <t>A02010211</t>
  </si>
  <si>
    <t>负载均衡设备</t>
  </si>
  <si>
    <t>A020103</t>
  </si>
  <si>
    <t>信息安全设备</t>
  </si>
  <si>
    <t>A02010302</t>
  </si>
  <si>
    <t>入侵检测设备</t>
  </si>
  <si>
    <t>A02010303</t>
  </si>
  <si>
    <t>入侵防御设备</t>
  </si>
  <si>
    <t>A02010304</t>
  </si>
  <si>
    <t>漏洞扫描设备</t>
  </si>
  <si>
    <t>A02010305</t>
  </si>
  <si>
    <t>容灾备份设备</t>
  </si>
  <si>
    <t>A02010306</t>
  </si>
  <si>
    <t>网络隔离设备</t>
  </si>
  <si>
    <t>A02010307</t>
  </si>
  <si>
    <t>安全审计设备</t>
  </si>
  <si>
    <t>A02010308</t>
  </si>
  <si>
    <t>安全路由器</t>
  </si>
  <si>
    <t>A02010309</t>
  </si>
  <si>
    <t>计算机终端安全设备</t>
  </si>
  <si>
    <t>A02010310</t>
  </si>
  <si>
    <t xml:space="preserve">网闸
</t>
  </si>
  <si>
    <t>A02010311</t>
  </si>
  <si>
    <t>网上行为管理设备</t>
  </si>
  <si>
    <t>A02010312</t>
  </si>
  <si>
    <t>密码产品</t>
  </si>
  <si>
    <t>A02010313</t>
  </si>
  <si>
    <t>虚拟专用网（VPN）设备</t>
  </si>
  <si>
    <t>A02010399</t>
  </si>
  <si>
    <t>其他安全设备</t>
  </si>
  <si>
    <t>A020104</t>
  </si>
  <si>
    <t>终端设备</t>
  </si>
  <si>
    <t>A02010401</t>
  </si>
  <si>
    <t>触摸式终端设备</t>
  </si>
  <si>
    <t>A02010402</t>
  </si>
  <si>
    <t>终端机</t>
  </si>
  <si>
    <t>A02010499</t>
  </si>
  <si>
    <t>其他终端设备</t>
  </si>
  <si>
    <t>A020105</t>
  </si>
  <si>
    <t>存储设备</t>
  </si>
  <si>
    <t>A02010501</t>
  </si>
  <si>
    <t>磁盘机</t>
  </si>
  <si>
    <t>A02010502</t>
  </si>
  <si>
    <t>磁盘阵列</t>
  </si>
  <si>
    <t>A02010503</t>
  </si>
  <si>
    <t>存储用光纤交换机</t>
  </si>
  <si>
    <t>A02010504</t>
  </si>
  <si>
    <t>光盘库</t>
  </si>
  <si>
    <t>A02010505</t>
  </si>
  <si>
    <t>磁带机</t>
  </si>
  <si>
    <t>A02010506</t>
  </si>
  <si>
    <t>磁带库</t>
  </si>
  <si>
    <t>A02010507</t>
  </si>
  <si>
    <t>网络存储设备</t>
  </si>
  <si>
    <t>A02010508</t>
  </si>
  <si>
    <t>移动存储设备</t>
  </si>
  <si>
    <t>A02010599</t>
  </si>
  <si>
    <t>其他存储设备</t>
  </si>
  <si>
    <t>A020106</t>
  </si>
  <si>
    <t>输入输出设备</t>
  </si>
  <si>
    <t>A0201060103</t>
  </si>
  <si>
    <t>热式打印机</t>
  </si>
  <si>
    <t>A02010602</t>
  </si>
  <si>
    <t>计算机绘图设备</t>
  </si>
  <si>
    <t>A02010603</t>
  </si>
  <si>
    <t>计算机光电设备</t>
  </si>
  <si>
    <t>A02010604</t>
  </si>
  <si>
    <t>显示设备</t>
  </si>
  <si>
    <t>A0201060402</t>
  </si>
  <si>
    <t>阴极射线管显示器</t>
  </si>
  <si>
    <t>A0201060403</t>
  </si>
  <si>
    <t>等离子显示器</t>
  </si>
  <si>
    <t>A0201060499</t>
  </si>
  <si>
    <t>其他显示器</t>
  </si>
  <si>
    <t>A02010605</t>
  </si>
  <si>
    <t>KVM设备</t>
  </si>
  <si>
    <t>A02010606</t>
  </si>
  <si>
    <t>综合输入设备</t>
  </si>
  <si>
    <t>A02010607</t>
  </si>
  <si>
    <t>一般输入设备</t>
  </si>
  <si>
    <t>A0201060701</t>
  </si>
  <si>
    <t>键盘</t>
  </si>
  <si>
    <t>鼠标器</t>
  </si>
  <si>
    <t>A0201060703</t>
  </si>
  <si>
    <t>控制杆</t>
  </si>
  <si>
    <t>A0201060799</t>
  </si>
  <si>
    <t>其他一般输入设备</t>
  </si>
  <si>
    <t>A02010608</t>
  </si>
  <si>
    <t>识别输入设备</t>
  </si>
  <si>
    <t>A0201060801</t>
  </si>
  <si>
    <t>刷卡机</t>
  </si>
  <si>
    <t>A0201060802</t>
  </si>
  <si>
    <t>POS机</t>
  </si>
  <si>
    <t>A0201060803</t>
  </si>
  <si>
    <t>纸带输入机</t>
  </si>
  <si>
    <t>A0201060804</t>
  </si>
  <si>
    <t>磁卡读写器</t>
  </si>
  <si>
    <t>A0201060805</t>
  </si>
  <si>
    <t>集成电路(IC)卡读写器</t>
  </si>
  <si>
    <t>A0201060806</t>
  </si>
  <si>
    <t>非接触式智能卡读写机</t>
  </si>
  <si>
    <t>A0201060807</t>
  </si>
  <si>
    <t>触摸屏</t>
  </si>
  <si>
    <t>A0201060899</t>
  </si>
  <si>
    <t>其他识别输入设备</t>
  </si>
  <si>
    <t>A02010609</t>
  </si>
  <si>
    <t>图形图像输入设备</t>
  </si>
  <si>
    <t>A0201060902</t>
  </si>
  <si>
    <t>图形板</t>
  </si>
  <si>
    <t>A0201060903</t>
  </si>
  <si>
    <t>光笔</t>
  </si>
  <si>
    <t>A0201060904</t>
  </si>
  <si>
    <t>坐标数字化仪</t>
  </si>
  <si>
    <t>A0201060999</t>
  </si>
  <si>
    <t>其他图形图像输入设备</t>
  </si>
  <si>
    <t>A02010610</t>
  </si>
  <si>
    <t>语音输入设备</t>
  </si>
  <si>
    <t>A02010611</t>
  </si>
  <si>
    <t>手写式输入设备</t>
  </si>
  <si>
    <t>A02010612</t>
  </si>
  <si>
    <t>数据录入设备</t>
  </si>
  <si>
    <t>A0201061201</t>
  </si>
  <si>
    <t>数据采集器</t>
  </si>
  <si>
    <t>A0201061299</t>
  </si>
  <si>
    <t>其他数据录入设备</t>
  </si>
  <si>
    <t>A02010699</t>
  </si>
  <si>
    <t>其他输入输出设备</t>
  </si>
  <si>
    <t>A020107</t>
  </si>
  <si>
    <t>机房辅助设备</t>
  </si>
  <si>
    <t>A02010701</t>
  </si>
  <si>
    <t>机柜</t>
  </si>
  <si>
    <t>A02010799</t>
  </si>
  <si>
    <t>其他机房辅助设备</t>
  </si>
  <si>
    <t>A020108</t>
  </si>
  <si>
    <t>计算机软件</t>
  </si>
  <si>
    <t>A02010801</t>
  </si>
  <si>
    <t>基础软件</t>
  </si>
  <si>
    <t>A0201080101</t>
  </si>
  <si>
    <t>操作系统</t>
  </si>
  <si>
    <t>A0201080102</t>
  </si>
  <si>
    <t>数据库管理系统</t>
  </si>
  <si>
    <t>A0201080103</t>
  </si>
  <si>
    <t>中间件</t>
  </si>
  <si>
    <t>A0201080104</t>
  </si>
  <si>
    <t>办公套件</t>
  </si>
  <si>
    <t>A0201080199</t>
  </si>
  <si>
    <t>其他基础软件</t>
  </si>
  <si>
    <t>A02010802</t>
  </si>
  <si>
    <t>支撑软件</t>
  </si>
  <si>
    <t>A02010803</t>
  </si>
  <si>
    <t>应用软件</t>
  </si>
  <si>
    <t>A0201080301</t>
  </si>
  <si>
    <t>通用应用软件</t>
  </si>
  <si>
    <t>A0201080302</t>
  </si>
  <si>
    <t>行业应用软件</t>
  </si>
  <si>
    <t>A02010804</t>
  </si>
  <si>
    <t>嵌入式软件</t>
  </si>
  <si>
    <t>A02010805</t>
  </si>
  <si>
    <t>信息安全软件</t>
  </si>
  <si>
    <t>A02010899</t>
  </si>
  <si>
    <t>其他计算机软件</t>
  </si>
  <si>
    <t>A020109</t>
  </si>
  <si>
    <t>计算机设备零部件</t>
  </si>
  <si>
    <t>A0202050103</t>
  </si>
  <si>
    <t>静视频照相机</t>
  </si>
  <si>
    <t>A0202050104</t>
  </si>
  <si>
    <t>专用照相机</t>
  </si>
  <si>
    <t>A0202050105</t>
  </si>
  <si>
    <t>特殊照相机</t>
  </si>
  <si>
    <t>A02020502</t>
  </si>
  <si>
    <t>镜头及器材</t>
  </si>
  <si>
    <t>A020206</t>
  </si>
  <si>
    <t>电子白板</t>
  </si>
  <si>
    <t>A020209</t>
  </si>
  <si>
    <t>刻录机</t>
  </si>
  <si>
    <t>A02021002</t>
  </si>
  <si>
    <t>胶印机</t>
  </si>
  <si>
    <t>A02021003</t>
  </si>
  <si>
    <t>装订机</t>
  </si>
  <si>
    <t>A02021004</t>
  </si>
  <si>
    <t>配页机</t>
  </si>
  <si>
    <t>A02021005</t>
  </si>
  <si>
    <t>折页机</t>
  </si>
  <si>
    <t>A02021006</t>
  </si>
  <si>
    <t>油印机</t>
  </si>
  <si>
    <t>A02021099</t>
  </si>
  <si>
    <t>其他文印设备</t>
  </si>
  <si>
    <t>A020211</t>
  </si>
  <si>
    <t>销毁设备</t>
  </si>
  <si>
    <t>A02021102</t>
  </si>
  <si>
    <t>光盘粉碎机</t>
  </si>
  <si>
    <t>A02021103</t>
  </si>
  <si>
    <t>硬盘粉碎机</t>
  </si>
  <si>
    <t>A02021104</t>
  </si>
  <si>
    <t>芯片粉碎机</t>
  </si>
  <si>
    <t>A02021105</t>
  </si>
  <si>
    <t>综合销毁设备</t>
  </si>
  <si>
    <t>A02021199</t>
  </si>
  <si>
    <t>其他销毁设备</t>
  </si>
  <si>
    <t>A020212</t>
  </si>
  <si>
    <t>条码打印机</t>
  </si>
  <si>
    <t>A020213</t>
  </si>
  <si>
    <t>条码扫描器</t>
  </si>
  <si>
    <t>A020214</t>
  </si>
  <si>
    <t>会计机械</t>
  </si>
  <si>
    <t>A02021401</t>
  </si>
  <si>
    <t>计算器</t>
  </si>
  <si>
    <t>A02021499</t>
  </si>
  <si>
    <t>其他会计机械</t>
  </si>
  <si>
    <t>A020215</t>
  </si>
  <si>
    <t>制图机械</t>
  </si>
  <si>
    <t>A020216</t>
  </si>
  <si>
    <t>打字机</t>
  </si>
  <si>
    <t>A020217</t>
  </si>
  <si>
    <t>地址打印机</t>
  </si>
  <si>
    <t>A020218</t>
  </si>
  <si>
    <t>办公设备零部件</t>
  </si>
  <si>
    <t>A020301</t>
  </si>
  <si>
    <t>载货汽车（含自卸汽车）</t>
  </si>
  <si>
    <t>A020302</t>
  </si>
  <si>
    <t>牵引汽车</t>
  </si>
  <si>
    <t>A02030201</t>
  </si>
  <si>
    <t>半挂牵引汽车</t>
  </si>
  <si>
    <t>A02030202</t>
  </si>
  <si>
    <t>全挂牵引汽车</t>
  </si>
  <si>
    <t>A02030203</t>
  </si>
  <si>
    <t>特种牵引车</t>
  </si>
  <si>
    <t>A02030299</t>
  </si>
  <si>
    <t>其他牵引汽车</t>
  </si>
  <si>
    <t>A020303</t>
  </si>
  <si>
    <t>汽车挂车</t>
  </si>
  <si>
    <t>A020304</t>
  </si>
  <si>
    <t>汽车列车</t>
  </si>
  <si>
    <t>A02030501</t>
  </si>
  <si>
    <t>轿车</t>
  </si>
  <si>
    <t>A02030502</t>
  </si>
  <si>
    <t>越野车</t>
  </si>
  <si>
    <t>A02030599</t>
  </si>
  <si>
    <t>其他乘用车（轿车）</t>
  </si>
  <si>
    <t>A02030601</t>
  </si>
  <si>
    <t>小型客车</t>
  </si>
  <si>
    <t>A02030699</t>
  </si>
  <si>
    <t>其他客车</t>
  </si>
  <si>
    <t>A02030701</t>
  </si>
  <si>
    <t>厢式专用汽车</t>
  </si>
  <si>
    <t>A02030702</t>
  </si>
  <si>
    <t>罐式专用汽车</t>
  </si>
  <si>
    <t>A02030703</t>
  </si>
  <si>
    <t>集装箱运输车辆</t>
  </si>
  <si>
    <t>A02030704</t>
  </si>
  <si>
    <t>科学考察车辆</t>
  </si>
  <si>
    <t>A02030705</t>
  </si>
  <si>
    <t>工程作业车辆</t>
  </si>
  <si>
    <t>A02030706</t>
  </si>
  <si>
    <t>雪地专用车辆</t>
  </si>
  <si>
    <t>A02030707</t>
  </si>
  <si>
    <t>校车</t>
  </si>
  <si>
    <t>A02030709</t>
  </si>
  <si>
    <t>警车</t>
  </si>
  <si>
    <t>A02030710</t>
  </si>
  <si>
    <t>布障车</t>
  </si>
  <si>
    <t>A02030711</t>
  </si>
  <si>
    <t>清障车</t>
  </si>
  <si>
    <t>A02030712</t>
  </si>
  <si>
    <t>排爆车</t>
  </si>
  <si>
    <t>A02030713</t>
  </si>
  <si>
    <t>装甲防暴车</t>
  </si>
  <si>
    <t>A02030714</t>
  </si>
  <si>
    <t>水炮车</t>
  </si>
  <si>
    <t>A02030715</t>
  </si>
  <si>
    <t>攀登车</t>
  </si>
  <si>
    <t>A02030716</t>
  </si>
  <si>
    <t>通讯指挥车</t>
  </si>
  <si>
    <t>A02030717</t>
  </si>
  <si>
    <t>交通划线车</t>
  </si>
  <si>
    <t>A02030718</t>
  </si>
  <si>
    <t>防弹车</t>
  </si>
  <si>
    <t>A02030719</t>
  </si>
  <si>
    <t>医疗车</t>
  </si>
  <si>
    <t>A02030720</t>
  </si>
  <si>
    <t>通信专用车</t>
  </si>
  <si>
    <t>A02030721</t>
  </si>
  <si>
    <t>抢险车</t>
  </si>
  <si>
    <t>A02030722</t>
  </si>
  <si>
    <t>殡仪车</t>
  </si>
  <si>
    <t>A02030723</t>
  </si>
  <si>
    <t>运钞专用车</t>
  </si>
  <si>
    <t>A02030724</t>
  </si>
  <si>
    <t>人民法院特种专业技术用
车</t>
  </si>
  <si>
    <t>A02030725</t>
  </si>
  <si>
    <t>渔政执法车</t>
  </si>
  <si>
    <t>A02030726</t>
  </si>
  <si>
    <t>海事执法车</t>
  </si>
  <si>
    <t>A02030727</t>
  </si>
  <si>
    <t>机动起重车</t>
  </si>
  <si>
    <t>A02030728</t>
  </si>
  <si>
    <t>清洁卫生车辆</t>
  </si>
  <si>
    <t>A0203072801</t>
  </si>
  <si>
    <t>垃圾车</t>
  </si>
  <si>
    <t>A0203072802</t>
  </si>
  <si>
    <t>洒水车</t>
  </si>
  <si>
    <t>A0203072803</t>
  </si>
  <si>
    <t>街道清洗清扫车</t>
  </si>
  <si>
    <t>A0203072804</t>
  </si>
  <si>
    <t>除冰车</t>
  </si>
  <si>
    <t>A0203072805</t>
  </si>
  <si>
    <t>扫雪车</t>
  </si>
  <si>
    <t>A0203072899</t>
  </si>
  <si>
    <t>其他清洁卫生车辆</t>
  </si>
  <si>
    <t>A02030729</t>
  </si>
  <si>
    <t>冷藏车</t>
  </si>
  <si>
    <t>A02030730</t>
  </si>
  <si>
    <t>炊事车</t>
  </si>
  <si>
    <t>A02030799</t>
  </si>
  <si>
    <t>其他专用汽车</t>
  </si>
  <si>
    <t>A020308</t>
  </si>
  <si>
    <t>城市交通车辆</t>
  </si>
  <si>
    <t>A02030801</t>
  </si>
  <si>
    <t>公共汽车</t>
  </si>
  <si>
    <t>A02030802</t>
  </si>
  <si>
    <t>有轨电车</t>
  </si>
  <si>
    <t>A02030803</t>
  </si>
  <si>
    <t>无轨电车</t>
  </si>
  <si>
    <t>A02030804</t>
  </si>
  <si>
    <t>轨道交通车辆</t>
  </si>
  <si>
    <t>A0203080401</t>
  </si>
  <si>
    <t>地铁、城铁客车</t>
  </si>
  <si>
    <t>A0203080499</t>
  </si>
  <si>
    <t>其他轨道机动车辆</t>
  </si>
  <si>
    <t>A020309</t>
  </si>
  <si>
    <t>摩托车</t>
  </si>
  <si>
    <t>A02030901</t>
  </si>
  <si>
    <t>两轮摩托车</t>
  </si>
  <si>
    <t>A02030902</t>
  </si>
  <si>
    <t>三轮摩托车</t>
  </si>
  <si>
    <t>A0203090201</t>
  </si>
  <si>
    <t>正三轮摩托车</t>
  </si>
  <si>
    <t>A0203090202</t>
  </si>
  <si>
    <t>边三轮摩托车</t>
  </si>
  <si>
    <t>A02030999</t>
  </si>
  <si>
    <t>其他摩托车</t>
  </si>
  <si>
    <t>A020310</t>
  </si>
  <si>
    <t>电动自行车</t>
  </si>
  <si>
    <t>A020311</t>
  </si>
  <si>
    <t>轮椅车</t>
  </si>
  <si>
    <t>A02031101</t>
  </si>
  <si>
    <t>机动轮椅车（残疾人摩托
车）</t>
  </si>
  <si>
    <t>A02031102</t>
  </si>
  <si>
    <t>电动轮椅车（道路型）</t>
  </si>
  <si>
    <t>A020312</t>
  </si>
  <si>
    <t>非机动车辆</t>
  </si>
  <si>
    <t>A02031201</t>
  </si>
  <si>
    <t>人力车</t>
  </si>
  <si>
    <t>A0203120101</t>
  </si>
  <si>
    <t>脚踏车</t>
  </si>
  <si>
    <t>A0203120102</t>
  </si>
  <si>
    <t>手推车</t>
  </si>
  <si>
    <t>A0203120199</t>
  </si>
  <si>
    <t>其他人力车</t>
  </si>
  <si>
    <t>A02031202</t>
  </si>
  <si>
    <t>畜力车</t>
  </si>
  <si>
    <t>A02031299</t>
  </si>
  <si>
    <t>其他非机动车</t>
  </si>
  <si>
    <t>A020313</t>
  </si>
  <si>
    <t>车辆附属设施及零部件</t>
  </si>
  <si>
    <t>A020399</t>
  </si>
  <si>
    <t>其他车辆</t>
  </si>
  <si>
    <t>A0204</t>
  </si>
  <si>
    <t>图书档案设备</t>
  </si>
  <si>
    <t>A020401</t>
  </si>
  <si>
    <t>图书档案装具</t>
  </si>
  <si>
    <t>A02040101</t>
  </si>
  <si>
    <t>固定架、密集架</t>
  </si>
  <si>
    <t>A02040102</t>
  </si>
  <si>
    <t>案卷柜</t>
  </si>
  <si>
    <t>A02040103</t>
  </si>
  <si>
    <t>底图柜</t>
  </si>
  <si>
    <t>A02040104</t>
  </si>
  <si>
    <t>磁带柜</t>
  </si>
  <si>
    <t>A02040105</t>
  </si>
  <si>
    <t>卡片柜</t>
  </si>
  <si>
    <t>A02040106</t>
  </si>
  <si>
    <t>防磁柜</t>
  </si>
  <si>
    <t>A02040199</t>
  </si>
  <si>
    <t>其他图书档案装具</t>
  </si>
  <si>
    <t>A020402</t>
  </si>
  <si>
    <t>缩微设备</t>
  </si>
  <si>
    <t>A02040201</t>
  </si>
  <si>
    <t>缩微摄影机</t>
  </si>
  <si>
    <t>A02040202</t>
  </si>
  <si>
    <t>冲洗机</t>
  </si>
  <si>
    <t>A02040203</t>
  </si>
  <si>
    <t>拷贝机</t>
  </si>
  <si>
    <t>A02040204</t>
  </si>
  <si>
    <t>阅读器</t>
  </si>
  <si>
    <t>A02040205</t>
  </si>
  <si>
    <t>阅读复印机</t>
  </si>
  <si>
    <t>A02040206</t>
  </si>
  <si>
    <t>放大复印机</t>
  </si>
  <si>
    <t>A02040207</t>
  </si>
  <si>
    <t>胶片装片机</t>
  </si>
  <si>
    <t>A02040208</t>
  </si>
  <si>
    <t>缩微品检索设备</t>
  </si>
  <si>
    <t>A02040209</t>
  </si>
  <si>
    <t>胶片剪接设备</t>
  </si>
  <si>
    <t>A02040210</t>
  </si>
  <si>
    <t>胶片洁片设备</t>
  </si>
  <si>
    <t>A02040299</t>
  </si>
  <si>
    <t>其他缩微设备</t>
  </si>
  <si>
    <t>A020403</t>
  </si>
  <si>
    <t>图书档案消毒设备</t>
  </si>
  <si>
    <t>A02040301</t>
  </si>
  <si>
    <t>物理方法消毒设备</t>
  </si>
  <si>
    <t>A02040302</t>
  </si>
  <si>
    <t>化学方法消毒设备</t>
  </si>
  <si>
    <t>A020404</t>
  </si>
  <si>
    <t>图书档案设备的零附件</t>
  </si>
  <si>
    <t>A020499</t>
  </si>
  <si>
    <t>其他图书档案设备</t>
  </si>
  <si>
    <t>A0205</t>
  </si>
  <si>
    <t>机械设备</t>
  </si>
  <si>
    <t>A020501</t>
  </si>
  <si>
    <t>内燃机</t>
  </si>
  <si>
    <t>A02050101</t>
  </si>
  <si>
    <t>柴油内燃机</t>
  </si>
  <si>
    <t>A02050102</t>
  </si>
  <si>
    <t>汽油内燃机</t>
  </si>
  <si>
    <t>A02050103</t>
  </si>
  <si>
    <t>气体燃料内燃机</t>
  </si>
  <si>
    <t>A02050199</t>
  </si>
  <si>
    <t>其他内燃机</t>
  </si>
  <si>
    <t>A020502</t>
  </si>
  <si>
    <t>燃气轮机</t>
  </si>
  <si>
    <t>A020503</t>
  </si>
  <si>
    <t>汽轮机</t>
  </si>
  <si>
    <t>A020504</t>
  </si>
  <si>
    <t>锅炉</t>
  </si>
  <si>
    <t>A02050401</t>
  </si>
  <si>
    <t>工业锅炉</t>
  </si>
  <si>
    <t>A02050402</t>
  </si>
  <si>
    <t>民用锅炉</t>
  </si>
  <si>
    <t>A020505</t>
  </si>
  <si>
    <t>水轮机</t>
  </si>
  <si>
    <t>A020506</t>
  </si>
  <si>
    <t>风力机</t>
  </si>
  <si>
    <t>A020507</t>
  </si>
  <si>
    <t>潮汐动力机械</t>
  </si>
  <si>
    <t>A020508</t>
  </si>
  <si>
    <t>液压机械</t>
  </si>
  <si>
    <t>A02050801</t>
  </si>
  <si>
    <t>液压缸</t>
  </si>
  <si>
    <t>A02050802</t>
  </si>
  <si>
    <t>液压泵</t>
  </si>
  <si>
    <t>A02050803</t>
  </si>
  <si>
    <t>液压阀</t>
  </si>
  <si>
    <t>A02050804</t>
  </si>
  <si>
    <t>液压马达</t>
  </si>
  <si>
    <t>A02050805</t>
  </si>
  <si>
    <t>液压管件</t>
  </si>
  <si>
    <t>A02050806</t>
  </si>
  <si>
    <t>液力变矩器</t>
  </si>
  <si>
    <t>A02050807</t>
  </si>
  <si>
    <t>液压元件</t>
  </si>
  <si>
    <t>A02050899</t>
  </si>
  <si>
    <t>其他液压机械</t>
  </si>
  <si>
    <t>A020509</t>
  </si>
  <si>
    <t>金属加工设备</t>
  </si>
  <si>
    <t>A02050901</t>
  </si>
  <si>
    <t>金属切削机床</t>
  </si>
  <si>
    <t>A02050902</t>
  </si>
  <si>
    <t>锻压机械设备</t>
  </si>
  <si>
    <t>A02050903</t>
  </si>
  <si>
    <t>铸造设备</t>
  </si>
  <si>
    <t>A02050904</t>
  </si>
  <si>
    <t>工业机械手</t>
  </si>
  <si>
    <t>A02050905</t>
  </si>
  <si>
    <t>工业机器人</t>
  </si>
  <si>
    <t>A02050906</t>
  </si>
  <si>
    <t>热处理设备</t>
  </si>
  <si>
    <t>A02050907</t>
  </si>
  <si>
    <t>金属切割设备</t>
  </si>
  <si>
    <t>A02050908</t>
  </si>
  <si>
    <t>金属焊接设备</t>
  </si>
  <si>
    <t>A02050909</t>
  </si>
  <si>
    <t>金属表面处理设备</t>
  </si>
  <si>
    <t>A02050910</t>
  </si>
  <si>
    <t>金属喷涂设备</t>
  </si>
  <si>
    <t>A02050911</t>
  </si>
  <si>
    <t>粉末冶金设备</t>
  </si>
  <si>
    <t>A02050912</t>
  </si>
  <si>
    <t>通用工业窑炉</t>
  </si>
  <si>
    <t>A02050999</t>
  </si>
  <si>
    <t>其他金属加工设备</t>
  </si>
  <si>
    <t>A020510</t>
  </si>
  <si>
    <t>塑料压制液压机</t>
  </si>
  <si>
    <t>A020511</t>
  </si>
  <si>
    <t>成板机械</t>
  </si>
  <si>
    <t>A020512</t>
  </si>
  <si>
    <t>起重设备</t>
  </si>
  <si>
    <t>A02051201</t>
  </si>
  <si>
    <t>轻小型起重设备</t>
  </si>
  <si>
    <t>A02051202</t>
  </si>
  <si>
    <t>桥式起重机</t>
  </si>
  <si>
    <t>A02051203</t>
  </si>
  <si>
    <t>门式起重机</t>
  </si>
  <si>
    <t>A02051204</t>
  </si>
  <si>
    <t>半门式起重机</t>
  </si>
  <si>
    <t>A02051205</t>
  </si>
  <si>
    <t>浮式起重机</t>
  </si>
  <si>
    <t>A02051206</t>
  </si>
  <si>
    <t>缆索起重机</t>
  </si>
  <si>
    <t>A02051207</t>
  </si>
  <si>
    <t>门座式起重机</t>
  </si>
  <si>
    <t>A02051208</t>
  </si>
  <si>
    <t>港口门座式起重机</t>
  </si>
  <si>
    <t>A02051209</t>
  </si>
  <si>
    <t>塔式起重机</t>
  </si>
  <si>
    <t>A02051210</t>
  </si>
  <si>
    <t>冶金起重机</t>
  </si>
  <si>
    <t>A02051211</t>
  </si>
  <si>
    <t>铁路起重机</t>
  </si>
  <si>
    <t>A02051212</t>
  </si>
  <si>
    <t>流动式起重机</t>
  </si>
  <si>
    <t>A02051213</t>
  </si>
  <si>
    <t>甲板起重机</t>
  </si>
  <si>
    <t>A02051214</t>
  </si>
  <si>
    <t>桅杆起重机</t>
  </si>
  <si>
    <t>A02051215</t>
  </si>
  <si>
    <t>悬臂起重机</t>
  </si>
  <si>
    <t>A02051216</t>
  </si>
  <si>
    <t>平衡式起重机</t>
  </si>
  <si>
    <t>A02051217</t>
  </si>
  <si>
    <t>起重滑车</t>
  </si>
  <si>
    <t>A02051218</t>
  </si>
  <si>
    <t>起重葫芦</t>
  </si>
  <si>
    <t>A02051219</t>
  </si>
  <si>
    <t>绞车和绞盘</t>
  </si>
  <si>
    <t>A02051220</t>
  </si>
  <si>
    <t>千斤顶</t>
  </si>
  <si>
    <t>A02051221</t>
  </si>
  <si>
    <t>悬挂单轨系统</t>
  </si>
  <si>
    <t>A02051222</t>
  </si>
  <si>
    <t>移动式吊运架</t>
  </si>
  <si>
    <t>A02051223</t>
  </si>
  <si>
    <t>跨运车</t>
  </si>
  <si>
    <t>A02051224</t>
  </si>
  <si>
    <t>升船机</t>
  </si>
  <si>
    <t>A02051225</t>
  </si>
  <si>
    <t>水利闸门启闭机</t>
  </si>
  <si>
    <t>A02051226</t>
  </si>
  <si>
    <t>滑模顶升机</t>
  </si>
  <si>
    <t>A02051227</t>
  </si>
  <si>
    <t>起重用吊斗、铲、抓斗和夹
钳</t>
  </si>
  <si>
    <t>A02051229</t>
  </si>
  <si>
    <t>自动扶梯</t>
  </si>
  <si>
    <t>A02051230</t>
  </si>
  <si>
    <t>自动人行道</t>
  </si>
  <si>
    <t>A02051299</t>
  </si>
  <si>
    <t>其他起重设备</t>
  </si>
  <si>
    <t>A020513</t>
  </si>
  <si>
    <t>输送设备</t>
  </si>
  <si>
    <t>A02051301</t>
  </si>
  <si>
    <t>带式输送机械</t>
  </si>
  <si>
    <t>A02051302</t>
  </si>
  <si>
    <t>气动输送机</t>
  </si>
  <si>
    <t>A02051303</t>
  </si>
  <si>
    <t>螺旋输送机</t>
  </si>
  <si>
    <t>A02051304</t>
  </si>
  <si>
    <t>刮板输送机</t>
  </si>
  <si>
    <t>A02051305</t>
  </si>
  <si>
    <t>埋刮板输送机</t>
  </si>
  <si>
    <t>A02051306</t>
  </si>
  <si>
    <t>板式输送机</t>
  </si>
  <si>
    <t>A02051307</t>
  </si>
  <si>
    <t>悬挂输送机</t>
  </si>
  <si>
    <t>A02051308</t>
  </si>
  <si>
    <t>牵引链输送机械</t>
  </si>
  <si>
    <t>A02051309</t>
  </si>
  <si>
    <t>斗式提升输送机</t>
  </si>
  <si>
    <t>A02051310</t>
  </si>
  <si>
    <t>液力输送机</t>
  </si>
  <si>
    <t>A02051311</t>
  </si>
  <si>
    <t>振动输送机</t>
  </si>
  <si>
    <t>A02051312</t>
  </si>
  <si>
    <t>辊子输送机</t>
  </si>
  <si>
    <t>A02051313</t>
  </si>
  <si>
    <t>升运机</t>
  </si>
  <si>
    <t>A02051314</t>
  </si>
  <si>
    <t>架空索道输送设备</t>
  </si>
  <si>
    <t>A02051315</t>
  </si>
  <si>
    <t>机场输送设备</t>
  </si>
  <si>
    <t>A02051316</t>
  </si>
  <si>
    <t>集装箱</t>
  </si>
  <si>
    <t>A02051317</t>
  </si>
  <si>
    <t>集装箱输送设备</t>
  </si>
  <si>
    <t>A02051318</t>
  </si>
  <si>
    <t>输送管道</t>
  </si>
  <si>
    <t>A02051319</t>
  </si>
  <si>
    <t>斜坡绞车</t>
  </si>
  <si>
    <t>A02051399</t>
  </si>
  <si>
    <t>其他输送设备</t>
  </si>
  <si>
    <t>A020514</t>
  </si>
  <si>
    <t>给料设备</t>
  </si>
  <si>
    <t>A020515</t>
  </si>
  <si>
    <t>装卸设备</t>
  </si>
  <si>
    <t>A02051501</t>
  </si>
  <si>
    <t>堆取机械</t>
  </si>
  <si>
    <t>A02051502</t>
  </si>
  <si>
    <t>装船机</t>
  </si>
  <si>
    <t>A02051503</t>
  </si>
  <si>
    <t>装车机</t>
  </si>
  <si>
    <t>A02051504</t>
  </si>
  <si>
    <t>卸船机</t>
  </si>
  <si>
    <t>A02051505</t>
  </si>
  <si>
    <t>卸车机</t>
  </si>
  <si>
    <t>A02051506</t>
  </si>
  <si>
    <t>翻车机</t>
  </si>
  <si>
    <t>A02051507</t>
  </si>
  <si>
    <t>原料混匀机</t>
  </si>
  <si>
    <t>A02051599</t>
  </si>
  <si>
    <t>其他装卸设备</t>
  </si>
  <si>
    <t>A020516</t>
  </si>
  <si>
    <t>仓储设备</t>
  </si>
  <si>
    <t>A02051601</t>
  </si>
  <si>
    <t>立体仓库设备</t>
  </si>
  <si>
    <t>A02051699</t>
  </si>
  <si>
    <t>其他仓储设备</t>
  </si>
  <si>
    <t>A020517</t>
  </si>
  <si>
    <t>机械立体停车设备</t>
  </si>
  <si>
    <t>A020518</t>
  </si>
  <si>
    <t>气垫搬运装置</t>
  </si>
  <si>
    <t>A020519</t>
  </si>
  <si>
    <t>泵</t>
  </si>
  <si>
    <t>A02051901</t>
  </si>
  <si>
    <t>离心泵</t>
  </si>
  <si>
    <t>A02051902</t>
  </si>
  <si>
    <t>混流泵</t>
  </si>
  <si>
    <t>A02051903</t>
  </si>
  <si>
    <t>轴流泵</t>
  </si>
  <si>
    <t>A02051904</t>
  </si>
  <si>
    <t>往复泵</t>
  </si>
  <si>
    <t>A02051905</t>
  </si>
  <si>
    <t>回转泵</t>
  </si>
  <si>
    <t>A02051906</t>
  </si>
  <si>
    <t>旋涡泵</t>
  </si>
  <si>
    <t>A02051907</t>
  </si>
  <si>
    <t>真空泵</t>
  </si>
  <si>
    <t>A02051999</t>
  </si>
  <si>
    <t>其他泵</t>
  </si>
  <si>
    <t>A020520</t>
  </si>
  <si>
    <t>风机</t>
  </si>
  <si>
    <t>A02052001</t>
  </si>
  <si>
    <t>离心式风机</t>
  </si>
  <si>
    <t>A02052002</t>
  </si>
  <si>
    <t>轴流风机</t>
  </si>
  <si>
    <t>A02052003</t>
  </si>
  <si>
    <t>螺杆式风机</t>
  </si>
  <si>
    <t>A02052099</t>
  </si>
  <si>
    <t>其他风机</t>
  </si>
  <si>
    <t>A020521</t>
  </si>
  <si>
    <t>气体压缩机</t>
  </si>
  <si>
    <t>A02052101</t>
  </si>
  <si>
    <t>离心式压缩机</t>
  </si>
  <si>
    <t>A02052102</t>
  </si>
  <si>
    <t>轴（混）流式压缩机</t>
  </si>
  <si>
    <t>A02052103</t>
  </si>
  <si>
    <t>往复式压缩机</t>
  </si>
  <si>
    <t>A02052104</t>
  </si>
  <si>
    <t>螺杆式压缩机</t>
  </si>
  <si>
    <t>A02052105</t>
  </si>
  <si>
    <t>刮板式压缩机</t>
  </si>
  <si>
    <t>A02052106</t>
  </si>
  <si>
    <t>液环压缩机</t>
  </si>
  <si>
    <t>A02052199</t>
  </si>
  <si>
    <t>其他气体压缩机</t>
  </si>
  <si>
    <t>A020522</t>
  </si>
  <si>
    <t>气体分离及液化设备</t>
  </si>
  <si>
    <t>A02052201</t>
  </si>
  <si>
    <t>空气分离设备</t>
  </si>
  <si>
    <t>A02052202</t>
  </si>
  <si>
    <t>稀有气体提取设备</t>
  </si>
  <si>
    <t>A02052203</t>
  </si>
  <si>
    <t>工业气体分离设备</t>
  </si>
  <si>
    <t>A02052204</t>
  </si>
  <si>
    <t>气体液化设备</t>
  </si>
  <si>
    <t>A02052205</t>
  </si>
  <si>
    <t>车装气体分离设备</t>
  </si>
  <si>
    <t>A02052299</t>
  </si>
  <si>
    <t>其他气体分离及液化设备</t>
  </si>
  <si>
    <t>A02052301</t>
  </si>
  <si>
    <t>制冷压缩机</t>
  </si>
  <si>
    <t>A02052302</t>
  </si>
  <si>
    <t>冷库制冷设备</t>
  </si>
  <si>
    <t>A02052303</t>
  </si>
  <si>
    <t>冷藏箱柜</t>
  </si>
  <si>
    <t>A02052304</t>
  </si>
  <si>
    <t>制冰设备</t>
  </si>
  <si>
    <t>A02052306</t>
  </si>
  <si>
    <t>恒温机、恒温机组</t>
  </si>
  <si>
    <t>A02052307</t>
  </si>
  <si>
    <t>去湿机组</t>
  </si>
  <si>
    <t>A02052308</t>
  </si>
  <si>
    <t>加湿机组</t>
  </si>
  <si>
    <t>A02052309</t>
  </si>
  <si>
    <t>专用制冷、空调设备</t>
  </si>
  <si>
    <t>A02052399</t>
  </si>
  <si>
    <t>其他制冷空调设备</t>
  </si>
  <si>
    <t>A020524</t>
  </si>
  <si>
    <t>真空获得及其应用设备</t>
  </si>
  <si>
    <t>A02052401</t>
  </si>
  <si>
    <t>真空获得设备</t>
  </si>
  <si>
    <t>A02052402</t>
  </si>
  <si>
    <t>真空应用设备</t>
  </si>
  <si>
    <t>A02052403</t>
  </si>
  <si>
    <t>真空检测设备</t>
  </si>
  <si>
    <t>A02052404</t>
  </si>
  <si>
    <t>真空系统附件</t>
  </si>
  <si>
    <t>A02052499</t>
  </si>
  <si>
    <t>其他真空获得及应设备</t>
  </si>
  <si>
    <t>A020525</t>
  </si>
  <si>
    <t>分离及干燥设备</t>
  </si>
  <si>
    <t>A02052501</t>
  </si>
  <si>
    <t>离心机</t>
  </si>
  <si>
    <t>A02052502</t>
  </si>
  <si>
    <t>分离机</t>
  </si>
  <si>
    <t>A02052503</t>
  </si>
  <si>
    <t>过滤机</t>
  </si>
  <si>
    <t>A02052504</t>
  </si>
  <si>
    <t>萃取机</t>
  </si>
  <si>
    <t>A02052505</t>
  </si>
  <si>
    <t>搅拌机械</t>
  </si>
  <si>
    <t>A02052506</t>
  </si>
  <si>
    <t>浓缩机械</t>
  </si>
  <si>
    <t>A02052507</t>
  </si>
  <si>
    <t>干燥机械</t>
  </si>
  <si>
    <t>A02052599</t>
  </si>
  <si>
    <t>其他分离及干燥设备</t>
  </si>
  <si>
    <t>A020526</t>
  </si>
  <si>
    <t>减速机及传动装置</t>
  </si>
  <si>
    <t>A02052601</t>
  </si>
  <si>
    <t>摆线针轮减速机</t>
  </si>
  <si>
    <t>A02052602</t>
  </si>
  <si>
    <t>行星减速机</t>
  </si>
  <si>
    <t>A02052603</t>
  </si>
  <si>
    <t>圆柱齿轮减速机</t>
  </si>
  <si>
    <t>A02052604</t>
  </si>
  <si>
    <t>圆锥齿轮减速器</t>
  </si>
  <si>
    <t>A02052605</t>
  </si>
  <si>
    <t>蜗轮蜗杆减速器</t>
  </si>
  <si>
    <t>A02052606</t>
  </si>
  <si>
    <t>无级变速器</t>
  </si>
  <si>
    <t>A02052607</t>
  </si>
  <si>
    <t>液力耦合器</t>
  </si>
  <si>
    <t>A02052699</t>
  </si>
  <si>
    <t>其他减速机及传动装置</t>
  </si>
  <si>
    <t>A020527</t>
  </si>
  <si>
    <t>飞轮和皮带轮</t>
  </si>
  <si>
    <t>A020528</t>
  </si>
  <si>
    <t>离合器</t>
  </si>
  <si>
    <t>A020529</t>
  </si>
  <si>
    <t>联轴器</t>
  </si>
  <si>
    <t>A020530</t>
  </si>
  <si>
    <t>铰接链条</t>
  </si>
  <si>
    <t>A020531</t>
  </si>
  <si>
    <t>包装机械</t>
  </si>
  <si>
    <t>A02053101</t>
  </si>
  <si>
    <t>充填机械</t>
  </si>
  <si>
    <t>A02053102</t>
  </si>
  <si>
    <t>灌装机械</t>
  </si>
  <si>
    <t>A02053103</t>
  </si>
  <si>
    <t>封口机械</t>
  </si>
  <si>
    <t>A02053104</t>
  </si>
  <si>
    <t>容器成型包装机械</t>
  </si>
  <si>
    <t>A02053105</t>
  </si>
  <si>
    <t>裹包机械</t>
  </si>
  <si>
    <t>A02053106</t>
  </si>
  <si>
    <t>捆扎打包机械</t>
  </si>
  <si>
    <t>A02053107</t>
  </si>
  <si>
    <t>集合装箱机械</t>
  </si>
  <si>
    <t>A02053108</t>
  </si>
  <si>
    <t>真空包装机械</t>
  </si>
  <si>
    <t>A02053109</t>
  </si>
  <si>
    <t>容器清洗机械</t>
  </si>
  <si>
    <t>A02053110</t>
  </si>
  <si>
    <t>容器消毒机械</t>
  </si>
  <si>
    <t>A02053111</t>
  </si>
  <si>
    <t>容器干燥机械</t>
  </si>
  <si>
    <t>A02053112</t>
  </si>
  <si>
    <t>贴标签机械</t>
  </si>
  <si>
    <t>A02053113</t>
  </si>
  <si>
    <t>包装计量机械</t>
  </si>
  <si>
    <t>A02053114</t>
  </si>
  <si>
    <t>多功能包装机械</t>
  </si>
  <si>
    <t>A02053115</t>
  </si>
  <si>
    <t>辅助包装机械</t>
  </si>
  <si>
    <t>A02053116</t>
  </si>
  <si>
    <t>包装用软管制造机械</t>
  </si>
  <si>
    <t>A02053117</t>
  </si>
  <si>
    <t>饮料充气机</t>
  </si>
  <si>
    <t>A02053199</t>
  </si>
  <si>
    <t>其他包装机械</t>
  </si>
  <si>
    <t>A020532</t>
  </si>
  <si>
    <t>植物等有机物粉碎选别设备</t>
  </si>
  <si>
    <t>A02053201</t>
  </si>
  <si>
    <t>粉碎机</t>
  </si>
  <si>
    <t>A02053202</t>
  </si>
  <si>
    <t>研磨机</t>
  </si>
  <si>
    <t>A02053203</t>
  </si>
  <si>
    <t>分选机</t>
  </si>
  <si>
    <t>A02053204</t>
  </si>
  <si>
    <t>筛分设备</t>
  </si>
  <si>
    <t>A02053299</t>
  </si>
  <si>
    <t>其他植物等有机物粉碎选
别设备</t>
  </si>
  <si>
    <t>A020533</t>
  </si>
  <si>
    <t>电动及小型台式工具</t>
  </si>
  <si>
    <t>A020534</t>
  </si>
  <si>
    <t>机械设备零部件</t>
  </si>
  <si>
    <t>A0206</t>
  </si>
  <si>
    <t>电气设备</t>
  </si>
  <si>
    <t>A020601</t>
  </si>
  <si>
    <t>电机</t>
  </si>
  <si>
    <t>A02060101</t>
  </si>
  <si>
    <t>发电机</t>
  </si>
  <si>
    <t>A02060102</t>
  </si>
  <si>
    <t>直流电机</t>
  </si>
  <si>
    <t>A02060103</t>
  </si>
  <si>
    <t>无刷直流电机</t>
  </si>
  <si>
    <t>A02060104</t>
  </si>
  <si>
    <t>交流电机</t>
  </si>
  <si>
    <t>A02060105</t>
  </si>
  <si>
    <t>交直流两用电机</t>
  </si>
  <si>
    <t>A02060106</t>
  </si>
  <si>
    <t>直线电机</t>
  </si>
  <si>
    <t>A02060107</t>
  </si>
  <si>
    <t>步进电机</t>
  </si>
  <si>
    <t>A02060108</t>
  </si>
  <si>
    <t>传感电机</t>
  </si>
  <si>
    <t>A02060109</t>
  </si>
  <si>
    <t>开关磁阻电机</t>
  </si>
  <si>
    <t>A02060110</t>
  </si>
  <si>
    <t>移相器</t>
  </si>
  <si>
    <t>A02060111</t>
  </si>
  <si>
    <t>潜水电泵</t>
  </si>
  <si>
    <t>A02060199</t>
  </si>
  <si>
    <t>其他电机</t>
  </si>
  <si>
    <t>A020602</t>
  </si>
  <si>
    <t>变压器</t>
  </si>
  <si>
    <t>A020603</t>
  </si>
  <si>
    <t>调压器</t>
  </si>
  <si>
    <t>A020604</t>
  </si>
  <si>
    <t>变频设备</t>
  </si>
  <si>
    <t>A020605</t>
  </si>
  <si>
    <t>电抗器</t>
  </si>
  <si>
    <t>A020606</t>
  </si>
  <si>
    <t>互感器</t>
  </si>
  <si>
    <t>A020607</t>
  </si>
  <si>
    <t>避雷器</t>
  </si>
  <si>
    <t>A020608</t>
  </si>
  <si>
    <t>整流器</t>
  </si>
  <si>
    <t>A020609</t>
  </si>
  <si>
    <t>镇流器</t>
  </si>
  <si>
    <t>A020610</t>
  </si>
  <si>
    <t>半导体逆变设备</t>
  </si>
  <si>
    <t>A020611</t>
  </si>
  <si>
    <t>半导体直、变流设备</t>
  </si>
  <si>
    <t>A020612</t>
  </si>
  <si>
    <t>高压输变电用变流设备</t>
  </si>
  <si>
    <t>A020613</t>
  </si>
  <si>
    <t>牵引用变流器</t>
  </si>
  <si>
    <t>A020614</t>
  </si>
  <si>
    <t>电机调速用半导体变流设备</t>
  </si>
  <si>
    <t>A020615</t>
  </si>
  <si>
    <t>电源设备</t>
  </si>
  <si>
    <t>A02061501</t>
  </si>
  <si>
    <t>稳压电源</t>
  </si>
  <si>
    <t>A02061502</t>
  </si>
  <si>
    <t>稳流电源</t>
  </si>
  <si>
    <t>A02061503</t>
  </si>
  <si>
    <t>稳频电源</t>
  </si>
  <si>
    <t>A02061504</t>
  </si>
  <si>
    <t>不间断电源（UPS）</t>
  </si>
  <si>
    <t>A02061505</t>
  </si>
  <si>
    <t>多用电源</t>
  </si>
  <si>
    <t>A02061506</t>
  </si>
  <si>
    <t>变频器</t>
  </si>
  <si>
    <t>A02061507</t>
  </si>
  <si>
    <t>充电机</t>
  </si>
  <si>
    <t>A02061508</t>
  </si>
  <si>
    <t>直流电源</t>
  </si>
  <si>
    <t>A02061509</t>
  </si>
  <si>
    <t>交流电源</t>
  </si>
  <si>
    <t>A02061510</t>
  </si>
  <si>
    <t>电池组</t>
  </si>
  <si>
    <t>A0206151001</t>
  </si>
  <si>
    <t>原电池和原电池组</t>
  </si>
  <si>
    <t>A0206151002</t>
  </si>
  <si>
    <t>蓄电池及充电装置</t>
  </si>
  <si>
    <t>A0206151003</t>
  </si>
  <si>
    <t>电池及能源系统</t>
  </si>
  <si>
    <t>A02061599</t>
  </si>
  <si>
    <t>其他电源设备</t>
  </si>
  <si>
    <t>A020616</t>
  </si>
  <si>
    <t>电容器</t>
  </si>
  <si>
    <t>A020617</t>
  </si>
  <si>
    <t>生产辅助用电器</t>
  </si>
  <si>
    <t>A02061701</t>
  </si>
  <si>
    <t>电阻器</t>
  </si>
  <si>
    <t>A02061702</t>
  </si>
  <si>
    <t>变阻器</t>
  </si>
  <si>
    <t>A02061703</t>
  </si>
  <si>
    <t>开关电器设备</t>
  </si>
  <si>
    <t>A02061704</t>
  </si>
  <si>
    <t>断路器</t>
  </si>
  <si>
    <t>A02061705</t>
  </si>
  <si>
    <t>控制器</t>
  </si>
  <si>
    <t>A02061706</t>
  </si>
  <si>
    <t>接触器</t>
  </si>
  <si>
    <t>A02061707</t>
  </si>
  <si>
    <t>起动器</t>
  </si>
  <si>
    <t>A02061708</t>
  </si>
  <si>
    <t>电继电器</t>
  </si>
  <si>
    <t>A02061709</t>
  </si>
  <si>
    <t>控制继电器</t>
  </si>
  <si>
    <t>A02061710</t>
  </si>
  <si>
    <t>保护继电器</t>
  </si>
  <si>
    <t>A02061711</t>
  </si>
  <si>
    <t>开关柜</t>
  </si>
  <si>
    <t>A02061712</t>
  </si>
  <si>
    <t>控制设备</t>
  </si>
  <si>
    <t>A02061713</t>
  </si>
  <si>
    <t>配电屏</t>
  </si>
  <si>
    <t>A02061715</t>
  </si>
  <si>
    <t>端子箱</t>
  </si>
  <si>
    <t>A02061716</t>
  </si>
  <si>
    <t>保护屏</t>
  </si>
  <si>
    <t>A02061717</t>
  </si>
  <si>
    <t>同期屏</t>
  </si>
  <si>
    <t>A02061718</t>
  </si>
  <si>
    <t>故障录波屏</t>
  </si>
  <si>
    <t>A02061719</t>
  </si>
  <si>
    <t>电容器柜</t>
  </si>
  <si>
    <t>A02061720</t>
  </si>
  <si>
    <t>电容器箱</t>
  </si>
  <si>
    <t>A02061721</t>
  </si>
  <si>
    <t>受电箱</t>
  </si>
  <si>
    <t>A02061722</t>
  </si>
  <si>
    <t>受电屏</t>
  </si>
  <si>
    <t>A02061723</t>
  </si>
  <si>
    <t>熔断器</t>
  </si>
  <si>
    <t>A02061724</t>
  </si>
  <si>
    <t>电缆桥架</t>
  </si>
  <si>
    <t>A02061725</t>
  </si>
  <si>
    <t>插头插座和耦合器</t>
  </si>
  <si>
    <t>A02061726</t>
  </si>
  <si>
    <t>接线盒和端子</t>
  </si>
  <si>
    <t>A02061727</t>
  </si>
  <si>
    <t>电源插座和转换器</t>
  </si>
  <si>
    <t>A02061799</t>
  </si>
  <si>
    <t>其他生产辅助用电器</t>
  </si>
  <si>
    <t>A0206180102</t>
  </si>
  <si>
    <t>冷藏柜</t>
  </si>
  <si>
    <t>A0206180199</t>
  </si>
  <si>
    <t>其他制冷电器</t>
  </si>
  <si>
    <t>A02061802</t>
  </si>
  <si>
    <t>空气调节电器</t>
  </si>
  <si>
    <t>A0206180201</t>
  </si>
  <si>
    <t>风扇</t>
  </si>
  <si>
    <t>A0206180202</t>
  </si>
  <si>
    <t>通风机</t>
  </si>
  <si>
    <t>A0206180204</t>
  </si>
  <si>
    <t>空气滤洁器</t>
  </si>
  <si>
    <t>A0206180205</t>
  </si>
  <si>
    <t>空气净化设备</t>
  </si>
  <si>
    <t>A0206180206</t>
  </si>
  <si>
    <t>排烟系统</t>
  </si>
  <si>
    <t>A0206180207</t>
  </si>
  <si>
    <t>取暖器</t>
  </si>
  <si>
    <t>A0206180208</t>
  </si>
  <si>
    <t>调湿调温机</t>
  </si>
  <si>
    <t>A0206180299</t>
  </si>
  <si>
    <t>其他空气调节电器</t>
  </si>
  <si>
    <t>A02061803</t>
  </si>
  <si>
    <t>清洁卫生电器</t>
  </si>
  <si>
    <t>A0206180301</t>
  </si>
  <si>
    <t>洗衣机</t>
  </si>
  <si>
    <t>A0206180302</t>
  </si>
  <si>
    <t>吸尘器</t>
  </si>
  <si>
    <t>A0206180303</t>
  </si>
  <si>
    <t>洗碗机</t>
  </si>
  <si>
    <t>A0206180304</t>
  </si>
  <si>
    <t>厨房电动废物处理器</t>
  </si>
  <si>
    <t>A0206180305</t>
  </si>
  <si>
    <t>泔水处理器</t>
  </si>
  <si>
    <t>A0206180399</t>
  </si>
  <si>
    <t>其他清洁卫生电器</t>
  </si>
  <si>
    <t>A02061804</t>
  </si>
  <si>
    <t>熨烫电器</t>
  </si>
  <si>
    <t>A02061805</t>
  </si>
  <si>
    <t>烹调电器</t>
  </si>
  <si>
    <t>A02061806</t>
  </si>
  <si>
    <t>食品制备电器</t>
  </si>
  <si>
    <t>A02061807</t>
  </si>
  <si>
    <t>饮水器</t>
  </si>
  <si>
    <t>A02061808</t>
  </si>
  <si>
    <t>热水器</t>
  </si>
  <si>
    <t>A02061809</t>
  </si>
  <si>
    <t>美容电器</t>
  </si>
  <si>
    <t>A02061810</t>
  </si>
  <si>
    <t>保健器具</t>
  </si>
  <si>
    <t>A02061811</t>
  </si>
  <si>
    <t>电热卧具、服装</t>
  </si>
  <si>
    <t>A02061899</t>
  </si>
  <si>
    <t>其他生活用电器</t>
  </si>
  <si>
    <t>A020619</t>
  </si>
  <si>
    <t>照明设备</t>
  </si>
  <si>
    <t>A02061901</t>
  </si>
  <si>
    <t>矿灯</t>
  </si>
  <si>
    <t>A02061902</t>
  </si>
  <si>
    <t>建筑用灯具</t>
  </si>
  <si>
    <t>A02061903</t>
  </si>
  <si>
    <t>车、船用灯</t>
  </si>
  <si>
    <t>A02061904</t>
  </si>
  <si>
    <t>水下照明灯</t>
  </si>
  <si>
    <t>A02061905</t>
  </si>
  <si>
    <t>民用机场灯具</t>
  </si>
  <si>
    <t>A02061906</t>
  </si>
  <si>
    <t>防爆灯具</t>
  </si>
  <si>
    <t>A02061907</t>
  </si>
  <si>
    <t>农业用灯具</t>
  </si>
  <si>
    <t>A02061908</t>
  </si>
  <si>
    <t>室内照明灯具</t>
  </si>
  <si>
    <t>A02061909</t>
  </si>
  <si>
    <t>场地用灯</t>
  </si>
  <si>
    <t>A02061910</t>
  </si>
  <si>
    <t>路灯</t>
  </si>
  <si>
    <t>A02061911</t>
  </si>
  <si>
    <t>移动照明灯塔</t>
  </si>
  <si>
    <t>A02061912</t>
  </si>
  <si>
    <t>除害虫用灯</t>
  </si>
  <si>
    <t>A02061913</t>
  </si>
  <si>
    <t>应急照明灯</t>
  </si>
  <si>
    <t>A02061914</t>
  </si>
  <si>
    <t>体育比赛用灯</t>
  </si>
  <si>
    <t>A02061915</t>
  </si>
  <si>
    <t>手电筒</t>
  </si>
  <si>
    <t>A02061916</t>
  </si>
  <si>
    <t>发光标志、铭牌</t>
  </si>
  <si>
    <t>A02061917</t>
  </si>
  <si>
    <t>摄影专用灯</t>
  </si>
  <si>
    <t>A02061999</t>
  </si>
  <si>
    <t>其他灯具</t>
  </si>
  <si>
    <t>A020620</t>
  </si>
  <si>
    <t>电气机械设备</t>
  </si>
  <si>
    <t>A02062001</t>
  </si>
  <si>
    <t>工业电热设备（电炉）</t>
  </si>
  <si>
    <t>A02062002</t>
  </si>
  <si>
    <t>电气物理设备</t>
  </si>
  <si>
    <t>A02062003</t>
  </si>
  <si>
    <t>电动工具</t>
  </si>
  <si>
    <t>A02062004</t>
  </si>
  <si>
    <t>换能器</t>
  </si>
  <si>
    <t>A02062099</t>
  </si>
  <si>
    <t>其他电气机械设备</t>
  </si>
  <si>
    <t>A020621</t>
  </si>
  <si>
    <t>绝缘电线和电缆</t>
  </si>
  <si>
    <t>A020622</t>
  </si>
  <si>
    <t>光缆</t>
  </si>
  <si>
    <t>A020623</t>
  </si>
  <si>
    <t>电气设备零部件</t>
  </si>
  <si>
    <t>A020699</t>
  </si>
  <si>
    <t>其他电气设备</t>
  </si>
  <si>
    <t>A0207</t>
  </si>
  <si>
    <t>雷达、无线电和卫星导航设备</t>
  </si>
  <si>
    <t>A020701</t>
  </si>
  <si>
    <t>地面雷达</t>
  </si>
  <si>
    <t>A02070101</t>
  </si>
  <si>
    <t>地面导航雷达</t>
  </si>
  <si>
    <t>A02070102</t>
  </si>
  <si>
    <t>航空管理雷达</t>
  </si>
  <si>
    <t>A02070103</t>
  </si>
  <si>
    <t>港口交通管制雷达</t>
  </si>
  <si>
    <t>A02070104</t>
  </si>
  <si>
    <t>地面交通管制雷达</t>
  </si>
  <si>
    <t>A02070105</t>
  </si>
  <si>
    <t>地面气象雷达</t>
  </si>
  <si>
    <t>A02070106</t>
  </si>
  <si>
    <t>地面测量雷达</t>
  </si>
  <si>
    <t>A02070107</t>
  </si>
  <si>
    <t>地面对空监视雷达</t>
  </si>
  <si>
    <t>A02070108</t>
  </si>
  <si>
    <t>地面对海监视雷达</t>
  </si>
  <si>
    <t>A02070109</t>
  </si>
  <si>
    <t>地面目标指示雷达</t>
  </si>
  <si>
    <t>A02070110</t>
  </si>
  <si>
    <t>低空补盲雷达</t>
  </si>
  <si>
    <t>A02070111</t>
  </si>
  <si>
    <t>地面跟踪雷达</t>
  </si>
  <si>
    <t>A02070112</t>
  </si>
  <si>
    <t>精密进场雷达</t>
  </si>
  <si>
    <t>A02070113</t>
  </si>
  <si>
    <t>地面二次雷达</t>
  </si>
  <si>
    <t>A02070114</t>
  </si>
  <si>
    <t>双/多基地雷达</t>
  </si>
  <si>
    <t>A02070115</t>
  </si>
  <si>
    <t>超视距雷达</t>
  </si>
  <si>
    <t>A02070116</t>
  </si>
  <si>
    <t>无源雷达</t>
  </si>
  <si>
    <t>A02070117</t>
  </si>
  <si>
    <t>地面相控阵雷达</t>
  </si>
  <si>
    <t>A02070199</t>
  </si>
  <si>
    <t>其他地面雷达</t>
  </si>
  <si>
    <t>A020702</t>
  </si>
  <si>
    <t>机载雷达</t>
  </si>
  <si>
    <t>A02070201</t>
  </si>
  <si>
    <t>航行雷达</t>
  </si>
  <si>
    <t>A02070202</t>
  </si>
  <si>
    <t>多卜勒导航雷达</t>
  </si>
  <si>
    <t>A02070203</t>
  </si>
  <si>
    <t>机载着陆雷达</t>
  </si>
  <si>
    <t>A02070204</t>
  </si>
  <si>
    <t>数传导航雷达</t>
  </si>
  <si>
    <t>A02070205</t>
  </si>
  <si>
    <t>机载气象雷达</t>
  </si>
  <si>
    <t>A02070206</t>
  </si>
  <si>
    <t>机载对空监视雷达</t>
  </si>
  <si>
    <t>A02070207</t>
  </si>
  <si>
    <t>机载对海监视雷达</t>
  </si>
  <si>
    <t>A02070208</t>
  </si>
  <si>
    <t>机载地形测绘雷达</t>
  </si>
  <si>
    <t>A02070209</t>
  </si>
  <si>
    <t>机载地质勘探雷达</t>
  </si>
  <si>
    <t>A02070210</t>
  </si>
  <si>
    <t>机载测高雷达</t>
  </si>
  <si>
    <t>A02070211</t>
  </si>
  <si>
    <t>机载防撞雷达</t>
  </si>
  <si>
    <t>A02070212</t>
  </si>
  <si>
    <t>机载雷达信标机</t>
  </si>
  <si>
    <t>A02070213</t>
  </si>
  <si>
    <t>机载跟踪雷达</t>
  </si>
  <si>
    <t>A02070214</t>
  </si>
  <si>
    <t>地形回避与地形跟随雷达</t>
  </si>
  <si>
    <t>A02070215</t>
  </si>
  <si>
    <t>机载测量雷达</t>
  </si>
  <si>
    <t>A02070216</t>
  </si>
  <si>
    <t>机载资源勘探雷达</t>
  </si>
  <si>
    <t>A02070217</t>
  </si>
  <si>
    <t>机载二次雷达</t>
  </si>
  <si>
    <t>A02070218</t>
  </si>
  <si>
    <t>机载相控阵雷达</t>
  </si>
  <si>
    <t>A02070219</t>
  </si>
  <si>
    <t>机载合成孔径雷达</t>
  </si>
  <si>
    <t>A02070299</t>
  </si>
  <si>
    <t>其他机载雷达</t>
  </si>
  <si>
    <t>A020703</t>
  </si>
  <si>
    <t>舰船载雷达</t>
  </si>
  <si>
    <t>A02070301</t>
  </si>
  <si>
    <t>舰船导航雷达</t>
  </si>
  <si>
    <t>A02070302</t>
  </si>
  <si>
    <t>舰船气象雷达</t>
  </si>
  <si>
    <t>A02070303</t>
  </si>
  <si>
    <t>船载对空监视雷达</t>
  </si>
  <si>
    <t>A02070304</t>
  </si>
  <si>
    <t>船载对海监视雷达</t>
  </si>
  <si>
    <t>A02070305</t>
  </si>
  <si>
    <t>船载目标指示雷达</t>
  </si>
  <si>
    <t>A02070306</t>
  </si>
  <si>
    <t>船载引导雷达</t>
  </si>
  <si>
    <t>A02070307</t>
  </si>
  <si>
    <t>船载航空管制雷达</t>
  </si>
  <si>
    <t>A02070308</t>
  </si>
  <si>
    <t>船载二次雷达</t>
  </si>
  <si>
    <t>A02070309</t>
  </si>
  <si>
    <t>船载相控阵雷达</t>
  </si>
  <si>
    <t>A02070310</t>
  </si>
  <si>
    <t>船载航运管制雷达</t>
  </si>
  <si>
    <t>A02070311</t>
  </si>
  <si>
    <t>船载测量雷达</t>
  </si>
  <si>
    <t>A02070399</t>
  </si>
  <si>
    <t>其他舰船载雷达</t>
  </si>
  <si>
    <t>A020704</t>
  </si>
  <si>
    <t>雷达配套设备</t>
  </si>
  <si>
    <t>A02070401</t>
  </si>
  <si>
    <t>雷达地面天线</t>
  </si>
  <si>
    <t>A02070402</t>
  </si>
  <si>
    <t>雷达训练器</t>
  </si>
  <si>
    <t>A02070403</t>
  </si>
  <si>
    <t>雷达图像传输设备</t>
  </si>
  <si>
    <t>A02070404</t>
  </si>
  <si>
    <t>雷达显示设备</t>
  </si>
  <si>
    <t>A02070405</t>
  </si>
  <si>
    <t>雷达车厢</t>
  </si>
  <si>
    <t>A02070406</t>
  </si>
  <si>
    <t>雷达发电机组</t>
  </si>
  <si>
    <t>A02070499</t>
  </si>
  <si>
    <t>其他雷达配套设备</t>
  </si>
  <si>
    <t>A020705</t>
  </si>
  <si>
    <t>星载雷达</t>
  </si>
  <si>
    <t>A020706</t>
  </si>
  <si>
    <t>气球载雷达</t>
  </si>
  <si>
    <t>A020707</t>
  </si>
  <si>
    <t>雷达维修备件</t>
  </si>
  <si>
    <t>A020708</t>
  </si>
  <si>
    <t>机载无线电导航设备</t>
  </si>
  <si>
    <t>A02070801</t>
  </si>
  <si>
    <t>信标接收机</t>
  </si>
  <si>
    <t>A02070802</t>
  </si>
  <si>
    <t>无线电罗盘</t>
  </si>
  <si>
    <t>A02070803</t>
  </si>
  <si>
    <t>机载着陆设备</t>
  </si>
  <si>
    <t>A02070804</t>
  </si>
  <si>
    <t>近程导航机载设备</t>
  </si>
  <si>
    <t>A02070805</t>
  </si>
  <si>
    <t>机载无线电高度表</t>
  </si>
  <si>
    <t>A02070899</t>
  </si>
  <si>
    <t>其他机载无线电导航设备</t>
  </si>
  <si>
    <t>A020709</t>
  </si>
  <si>
    <t>地面航空无线电导航设备</t>
  </si>
  <si>
    <t>A02070901</t>
  </si>
  <si>
    <t>定向设备</t>
  </si>
  <si>
    <t>A02070902</t>
  </si>
  <si>
    <t>导航机</t>
  </si>
  <si>
    <t>A02070903</t>
  </si>
  <si>
    <t>航标发射机</t>
  </si>
  <si>
    <t>A02070904</t>
  </si>
  <si>
    <t>近程导航系统地面设备</t>
  </si>
  <si>
    <t>A02070905</t>
  </si>
  <si>
    <t>微波仪表着陆地面设备</t>
  </si>
  <si>
    <t>A02070999</t>
  </si>
  <si>
    <t>其他地面航空无线电导航
设备</t>
  </si>
  <si>
    <t>A020710</t>
  </si>
  <si>
    <t>机动定向导航设备</t>
  </si>
  <si>
    <t>A02071001</t>
  </si>
  <si>
    <t>机动定向设备</t>
  </si>
  <si>
    <t>A02071002</t>
  </si>
  <si>
    <t>机动导航设备</t>
  </si>
  <si>
    <t>A02071099</t>
  </si>
  <si>
    <t>其他机动定向导航设备</t>
  </si>
  <si>
    <t>A020711</t>
  </si>
  <si>
    <t>舰船载无线电导航设备</t>
  </si>
  <si>
    <t>A02071101</t>
  </si>
  <si>
    <t>舰船载导航接收机</t>
  </si>
  <si>
    <t>A02071102</t>
  </si>
  <si>
    <t>舰船载无线电测向机</t>
  </si>
  <si>
    <t>A02071103</t>
  </si>
  <si>
    <t>舰船载无线电示位标</t>
  </si>
  <si>
    <t>A02071199</t>
  </si>
  <si>
    <t>其他舰船载无线电导航设
备</t>
  </si>
  <si>
    <t>A020712</t>
  </si>
  <si>
    <t>地面舰船无线电导航设备</t>
  </si>
  <si>
    <t>A020713</t>
  </si>
  <si>
    <t>卫星定位导航设备</t>
  </si>
  <si>
    <t>A020714</t>
  </si>
  <si>
    <t>卫星遥感设备</t>
  </si>
  <si>
    <t>A020715</t>
  </si>
  <si>
    <t>雷达和无线电导航设备零部件</t>
  </si>
  <si>
    <t>A020799</t>
  </si>
  <si>
    <t>其他雷达和无线电导航设备</t>
  </si>
  <si>
    <t>A0208</t>
  </si>
  <si>
    <t>通信设备</t>
  </si>
  <si>
    <t>A020801</t>
  </si>
  <si>
    <t>无线电通信设备</t>
  </si>
  <si>
    <t>A02080101</t>
  </si>
  <si>
    <t>通用无线电通信设备</t>
  </si>
  <si>
    <t>A02080102</t>
  </si>
  <si>
    <t>移动通信（网）设备</t>
  </si>
  <si>
    <t>A02080103</t>
  </si>
  <si>
    <t>航空无线电通信设备</t>
  </si>
  <si>
    <t>A02080104</t>
  </si>
  <si>
    <t>舰船无线电通信设备</t>
  </si>
  <si>
    <t>A02080105</t>
  </si>
  <si>
    <t>铁道无线电通信设备</t>
  </si>
  <si>
    <t>A02080106</t>
  </si>
  <si>
    <t>邮电无线电通信专用设备</t>
  </si>
  <si>
    <t>A02080107</t>
  </si>
  <si>
    <t>气象通信专用无线电通信
设备</t>
  </si>
  <si>
    <t>A02080199</t>
  </si>
  <si>
    <t>其他无线电通信设备</t>
  </si>
  <si>
    <t>A020802</t>
  </si>
  <si>
    <t>接力通信系统设备</t>
  </si>
  <si>
    <t>A02080201</t>
  </si>
  <si>
    <t>超短波接力通信设备</t>
  </si>
  <si>
    <t>A02080202</t>
  </si>
  <si>
    <t>模拟微波接力通信设备</t>
  </si>
  <si>
    <t>A02080203</t>
  </si>
  <si>
    <t>数字微波接力通信设备</t>
  </si>
  <si>
    <t>A02080204</t>
  </si>
  <si>
    <t>电视微波接力设备</t>
  </si>
  <si>
    <t>A02080299</t>
  </si>
  <si>
    <t>其他接力通信系统设备</t>
  </si>
  <si>
    <t>A020803</t>
  </si>
  <si>
    <t>散射通信设备</t>
  </si>
  <si>
    <t>A02080301</t>
  </si>
  <si>
    <t>散射通信机</t>
  </si>
  <si>
    <t>A02080302</t>
  </si>
  <si>
    <t>散射通信配套设备</t>
  </si>
  <si>
    <t>A02080399</t>
  </si>
  <si>
    <t>其他散射通信设备</t>
  </si>
  <si>
    <t>A020804</t>
  </si>
  <si>
    <t>卫星通信设备</t>
  </si>
  <si>
    <t>A02080401</t>
  </si>
  <si>
    <t>地面站天线设备</t>
  </si>
  <si>
    <t>A02080402</t>
  </si>
  <si>
    <t>上行线通信设备</t>
  </si>
  <si>
    <t>A02080403</t>
  </si>
  <si>
    <t>下行线通信设备</t>
  </si>
  <si>
    <t>A02080404</t>
  </si>
  <si>
    <t>通信卫星配套设备</t>
  </si>
  <si>
    <t>A02080405</t>
  </si>
  <si>
    <t>卫星电视转播设备</t>
  </si>
  <si>
    <t>A02080406</t>
  </si>
  <si>
    <t>气象卫星地面发布站设备</t>
  </si>
  <si>
    <t>A02080407</t>
  </si>
  <si>
    <t>气象卫星地面接收站设备</t>
  </si>
  <si>
    <t>A02080408</t>
  </si>
  <si>
    <t>气象卫星地面数据收集站
设备</t>
  </si>
  <si>
    <t>A02080409</t>
  </si>
  <si>
    <t>卫星电话</t>
  </si>
  <si>
    <t>A02080499</t>
  </si>
  <si>
    <t>其他卫星通信设备</t>
  </si>
  <si>
    <t>A020805</t>
  </si>
  <si>
    <t>光通信设备</t>
  </si>
  <si>
    <t>A02080501</t>
  </si>
  <si>
    <t>光缆通信终端设备</t>
  </si>
  <si>
    <t>A02080502</t>
  </si>
  <si>
    <t>光通信中继设备</t>
  </si>
  <si>
    <t>A02080503</t>
  </si>
  <si>
    <t>光通信复用设备</t>
  </si>
  <si>
    <t>A02080504</t>
  </si>
  <si>
    <t>光通信配套设备</t>
  </si>
  <si>
    <t>A02080505</t>
  </si>
  <si>
    <t>光纤放大器</t>
  </si>
  <si>
    <t>A02080506</t>
  </si>
  <si>
    <t>合波器</t>
  </si>
  <si>
    <t>A02080507</t>
  </si>
  <si>
    <t>分波器</t>
  </si>
  <si>
    <t>A02080508</t>
  </si>
  <si>
    <t>光纤色散补偿装置</t>
  </si>
  <si>
    <t>A02080509</t>
  </si>
  <si>
    <t>无纤光通信设备</t>
  </si>
  <si>
    <t>A02080510</t>
  </si>
  <si>
    <t>脉冲编码调制终端设备</t>
  </si>
  <si>
    <t>A02080511</t>
  </si>
  <si>
    <t>光传输设备</t>
  </si>
  <si>
    <t>A0208051101</t>
  </si>
  <si>
    <t>多业务传输送设备</t>
  </si>
  <si>
    <t>A0208051102</t>
  </si>
  <si>
    <t>光传送网设备</t>
  </si>
  <si>
    <t>A0208051199</t>
  </si>
  <si>
    <t>其他光传输设备</t>
  </si>
  <si>
    <t>A02080599</t>
  </si>
  <si>
    <t>其他光通信设备</t>
  </si>
  <si>
    <t>A020806</t>
  </si>
  <si>
    <t>载波通信系统设备</t>
  </si>
  <si>
    <t>A02080601</t>
  </si>
  <si>
    <t>电缆载波通信设备</t>
  </si>
  <si>
    <t>A02080602</t>
  </si>
  <si>
    <t>电力线载波通信设备</t>
  </si>
  <si>
    <t>A02080603</t>
  </si>
  <si>
    <t>矿用及矿山采选用载波通
信设备</t>
  </si>
  <si>
    <t>A02080604</t>
  </si>
  <si>
    <t>微波通信用载波通信设备</t>
  </si>
  <si>
    <t>A02080605</t>
  </si>
  <si>
    <t>载波电报机及载波业务通信设备</t>
  </si>
  <si>
    <t>A020807</t>
  </si>
  <si>
    <t>电话通信设备</t>
  </si>
  <si>
    <t>A0208070101</t>
  </si>
  <si>
    <t>普通电话机</t>
  </si>
  <si>
    <t>A0208070102</t>
  </si>
  <si>
    <t>特种电话机</t>
  </si>
  <si>
    <t>A02080702</t>
  </si>
  <si>
    <t>移动电话</t>
  </si>
  <si>
    <t>A02080703</t>
  </si>
  <si>
    <t>电话交换设备</t>
  </si>
  <si>
    <t>A02080704</t>
  </si>
  <si>
    <t>会议电话调度设备及市话
中继设备</t>
  </si>
  <si>
    <t>A02080799</t>
  </si>
  <si>
    <t>其他电话通信设备</t>
  </si>
  <si>
    <t>A02080801</t>
  </si>
  <si>
    <t>视频会议控制台</t>
  </si>
  <si>
    <t>A02080802</t>
  </si>
  <si>
    <t>视频会议多点控制器</t>
  </si>
  <si>
    <t>A02080803</t>
  </si>
  <si>
    <t>视频会议会议室终端</t>
  </si>
  <si>
    <t>A02080804</t>
  </si>
  <si>
    <t>音视频矩阵</t>
  </si>
  <si>
    <t>A02080899</t>
  </si>
  <si>
    <t>其他视频会议系统设备</t>
  </si>
  <si>
    <t>A020809</t>
  </si>
  <si>
    <t>电报通信设备</t>
  </si>
  <si>
    <t>A02080901</t>
  </si>
  <si>
    <t>收发报机</t>
  </si>
  <si>
    <t>A02080902</t>
  </si>
  <si>
    <t>电传打字机</t>
  </si>
  <si>
    <t>A02080903</t>
  </si>
  <si>
    <t>凿孔设备</t>
  </si>
  <si>
    <t>A02080904</t>
  </si>
  <si>
    <t>译码设备</t>
  </si>
  <si>
    <t>A02080905</t>
  </si>
  <si>
    <t>人工用户电报交换设备</t>
  </si>
  <si>
    <t>A02080906</t>
  </si>
  <si>
    <t>用户电报自动交换设备</t>
  </si>
  <si>
    <t>A02080907</t>
  </si>
  <si>
    <t>智能电报终端设备</t>
  </si>
  <si>
    <t>A02080908</t>
  </si>
  <si>
    <t>声校微机电报打印设备</t>
  </si>
  <si>
    <t>A02080909</t>
  </si>
  <si>
    <t>数字电报通信设备</t>
  </si>
  <si>
    <t>A02080910</t>
  </si>
  <si>
    <t>纠错设备</t>
  </si>
  <si>
    <t>A02080911</t>
  </si>
  <si>
    <t>转换设备</t>
  </si>
  <si>
    <t>A02080912</t>
  </si>
  <si>
    <t>电报加密机</t>
  </si>
  <si>
    <t>A02080913</t>
  </si>
  <si>
    <t>无线电报接收设备</t>
  </si>
  <si>
    <t>A02080999</t>
  </si>
  <si>
    <t>其他电报通信设备</t>
  </si>
  <si>
    <t>A020810</t>
  </si>
  <si>
    <t>传真及数据数字通信设备</t>
  </si>
  <si>
    <t>A02081001</t>
  </si>
  <si>
    <t>传真通信设备</t>
  </si>
  <si>
    <t>A02081002</t>
  </si>
  <si>
    <t>数据调制、解调设备</t>
  </si>
  <si>
    <t>A02081003</t>
  </si>
  <si>
    <t>数传机</t>
  </si>
  <si>
    <t>A02081004</t>
  </si>
  <si>
    <t>数据复接交换设备</t>
  </si>
  <si>
    <t>A02081005</t>
  </si>
  <si>
    <t>脉码调制终端设备</t>
  </si>
  <si>
    <t>A02081006</t>
  </si>
  <si>
    <t>增量调制终端设备</t>
  </si>
  <si>
    <t>A02081007</t>
  </si>
  <si>
    <t>数字电话电报终端机</t>
  </si>
  <si>
    <t>A02081008</t>
  </si>
  <si>
    <t>数据、多媒体通信终端设备</t>
  </si>
  <si>
    <t>A02081099</t>
  </si>
  <si>
    <t>其他传真及数据、数字通信
设备</t>
  </si>
  <si>
    <t>A020811</t>
  </si>
  <si>
    <t>微波接力通信设备</t>
  </si>
  <si>
    <t>A020812</t>
  </si>
  <si>
    <t>IP与多媒体通信设备</t>
  </si>
  <si>
    <t>A020813</t>
  </si>
  <si>
    <t>通信配套设备</t>
  </si>
  <si>
    <t>A020814</t>
  </si>
  <si>
    <t>通信机房专用设备</t>
  </si>
  <si>
    <t>A020815</t>
  </si>
  <si>
    <t>天线</t>
  </si>
  <si>
    <t>A02081501</t>
  </si>
  <si>
    <t>发射天线</t>
  </si>
  <si>
    <t>A02081502</t>
  </si>
  <si>
    <t>接收天线</t>
  </si>
  <si>
    <t>A020816</t>
  </si>
  <si>
    <t>通信网络维护和管理系统</t>
  </si>
  <si>
    <t>A020817</t>
  </si>
  <si>
    <t>通信设备零部件</t>
  </si>
  <si>
    <t>A020899</t>
  </si>
  <si>
    <t>其他通信设备</t>
  </si>
  <si>
    <t>A0209</t>
  </si>
  <si>
    <t>广播、电视、电影设备</t>
  </si>
  <si>
    <t>A020901</t>
  </si>
  <si>
    <t>广播发射设备</t>
  </si>
  <si>
    <t>A02090101</t>
  </si>
  <si>
    <t>中波广播发射机</t>
  </si>
  <si>
    <t>A02090102</t>
  </si>
  <si>
    <t>短波广播发射机</t>
  </si>
  <si>
    <t>A02090103</t>
  </si>
  <si>
    <t>调频广播发射机</t>
  </si>
  <si>
    <t>A02090104</t>
  </si>
  <si>
    <t>调频立体声广播发射机</t>
  </si>
  <si>
    <t>A02090105</t>
  </si>
  <si>
    <t>调频广播差转台</t>
  </si>
  <si>
    <t>A02090106</t>
  </si>
  <si>
    <t>机动广播发射台</t>
  </si>
  <si>
    <t>A02090107</t>
  </si>
  <si>
    <t>数字音频广播发射机</t>
  </si>
  <si>
    <t>A02090199</t>
  </si>
  <si>
    <t>其他广播发射台</t>
  </si>
  <si>
    <t>A020902</t>
  </si>
  <si>
    <t>电视发射设备</t>
  </si>
  <si>
    <t>A02090201</t>
  </si>
  <si>
    <t>米波电视发射机</t>
  </si>
  <si>
    <t>A02090202</t>
  </si>
  <si>
    <t>分米波电视发射机</t>
  </si>
  <si>
    <t>A02090203</t>
  </si>
  <si>
    <t>双伴音电视发射机</t>
  </si>
  <si>
    <t>A02090204</t>
  </si>
  <si>
    <t>电视差转机</t>
  </si>
  <si>
    <t>A02090205</t>
  </si>
  <si>
    <t>机动电视发射台</t>
  </si>
  <si>
    <t>A02090206</t>
  </si>
  <si>
    <t>数字广播电视发射机</t>
  </si>
  <si>
    <t>A02090299</t>
  </si>
  <si>
    <t>其他电视发射设备</t>
  </si>
  <si>
    <t>A020903</t>
  </si>
  <si>
    <t>广播和电视接收设备</t>
  </si>
  <si>
    <t>A020904</t>
  </si>
  <si>
    <t>音频节目制作和播控设备</t>
  </si>
  <si>
    <t>A02090401</t>
  </si>
  <si>
    <t>广播专用录放音设备</t>
  </si>
  <si>
    <t>A02090402</t>
  </si>
  <si>
    <t>调音台</t>
  </si>
  <si>
    <t>A02090403</t>
  </si>
  <si>
    <t>监听机（机组）</t>
  </si>
  <si>
    <t>A02090404</t>
  </si>
  <si>
    <t>声处理设备</t>
  </si>
  <si>
    <t>A02090405</t>
  </si>
  <si>
    <t>收音设备</t>
  </si>
  <si>
    <t>A02090406</t>
  </si>
  <si>
    <t>播控设备</t>
  </si>
  <si>
    <t>A02090499</t>
  </si>
  <si>
    <t>其他音频节目制作和播控
设备</t>
  </si>
  <si>
    <t>A020905</t>
  </si>
  <si>
    <t>视频节目制作和播控设备</t>
  </si>
  <si>
    <t>A02090501</t>
  </si>
  <si>
    <t>电视录制及电视播出中心
设备</t>
  </si>
  <si>
    <t>A02090502</t>
  </si>
  <si>
    <t>机动电视转播及电视播出
采访设备</t>
  </si>
  <si>
    <t>A02090503</t>
  </si>
  <si>
    <t>录像编辑设备</t>
  </si>
  <si>
    <t>A02090504</t>
  </si>
  <si>
    <t>专业摄像机和信号源设备</t>
  </si>
  <si>
    <t>A02090505</t>
  </si>
  <si>
    <t>视频信息处理设备</t>
  </si>
  <si>
    <t>A02090506</t>
  </si>
  <si>
    <t>电视信号同步设备</t>
  </si>
  <si>
    <t>A02090507</t>
  </si>
  <si>
    <t>电视图文创作系统设备</t>
  </si>
  <si>
    <t>A02090599</t>
  </si>
  <si>
    <t>其他视频节目制作和播控
设备</t>
  </si>
  <si>
    <t>A020906</t>
  </si>
  <si>
    <t>多工广播设备</t>
  </si>
  <si>
    <t>A020907</t>
  </si>
  <si>
    <t>立体电视设备</t>
  </si>
  <si>
    <t>A020908</t>
  </si>
  <si>
    <t>卫星广播电视设备</t>
  </si>
  <si>
    <t>A02090801</t>
  </si>
  <si>
    <t>集体接收设备</t>
  </si>
  <si>
    <t>A02090802</t>
  </si>
  <si>
    <t>上行站接收设备</t>
  </si>
  <si>
    <t>A02090803</t>
  </si>
  <si>
    <t>接收测试站设备</t>
  </si>
  <si>
    <t>A02090804</t>
  </si>
  <si>
    <t>普及型卫星广播电视接收
附加装置</t>
  </si>
  <si>
    <t>A02090899</t>
  </si>
  <si>
    <t>其他卫星广播电视设备</t>
  </si>
  <si>
    <t>A020909</t>
  </si>
  <si>
    <t>电缆电视分配系统设备</t>
  </si>
  <si>
    <t>A02090901</t>
  </si>
  <si>
    <t>共用天线电视系统设备</t>
  </si>
  <si>
    <t>A02090902</t>
  </si>
  <si>
    <t>单向电缆电视系统设备</t>
  </si>
  <si>
    <t>A02090903</t>
  </si>
  <si>
    <t>双向电缆电视系统设备</t>
  </si>
  <si>
    <t>A02090904</t>
  </si>
  <si>
    <t>光缆电视分配系统设备</t>
  </si>
  <si>
    <t>A02090999</t>
  </si>
  <si>
    <t>其他电缆电视分配系统设
备</t>
  </si>
  <si>
    <t>A020910</t>
  </si>
  <si>
    <t>电视设备</t>
  </si>
  <si>
    <t>A02091001</t>
  </si>
  <si>
    <t>普通电视设备（电视机）</t>
  </si>
  <si>
    <t>A02091002</t>
  </si>
  <si>
    <t>特殊环境应用电视监视设
备</t>
  </si>
  <si>
    <t>A02091003</t>
  </si>
  <si>
    <t>特殊功能应用电视设备</t>
  </si>
  <si>
    <t>A02091004</t>
  </si>
  <si>
    <t>特种成像应用电视设备</t>
  </si>
  <si>
    <t>A02091099</t>
  </si>
  <si>
    <t>其他电视设备</t>
  </si>
  <si>
    <t>A02091101</t>
  </si>
  <si>
    <t>录像机</t>
  </si>
  <si>
    <t>A02091103</t>
  </si>
  <si>
    <t>摄录一体机</t>
  </si>
  <si>
    <t>A02091104</t>
  </si>
  <si>
    <t>平板显示设备</t>
  </si>
  <si>
    <t>A02091105</t>
  </si>
  <si>
    <t>电视唱盘</t>
  </si>
  <si>
    <t>A02091106</t>
  </si>
  <si>
    <t>激光视盘机</t>
  </si>
  <si>
    <t>A02091108</t>
  </si>
  <si>
    <t>视频处理器</t>
  </si>
  <si>
    <t>A02091109</t>
  </si>
  <si>
    <t>虚拟演播室设备</t>
  </si>
  <si>
    <t>A02091110</t>
  </si>
  <si>
    <t>字幕机</t>
  </si>
  <si>
    <t>A02091199</t>
  </si>
  <si>
    <t>其他视频设备</t>
  </si>
  <si>
    <t>A020912</t>
  </si>
  <si>
    <t>音频设备</t>
  </si>
  <si>
    <t>A02091201</t>
  </si>
  <si>
    <t>录放音机</t>
  </si>
  <si>
    <t>A02091202</t>
  </si>
  <si>
    <t>收音机</t>
  </si>
  <si>
    <t>A02091203</t>
  </si>
  <si>
    <t>音频功率放大器设备（功放
设备）</t>
  </si>
  <si>
    <t>A02091204</t>
  </si>
  <si>
    <t>电唱机</t>
  </si>
  <si>
    <t>A02091205</t>
  </si>
  <si>
    <t>音响电视组合机</t>
  </si>
  <si>
    <t>A02091206</t>
  </si>
  <si>
    <t>话筒设备</t>
  </si>
  <si>
    <t>A02091207</t>
  </si>
  <si>
    <t>数码音频工作站及配套设
备</t>
  </si>
  <si>
    <t>A02091208</t>
  </si>
  <si>
    <t>声画编辑机</t>
  </si>
  <si>
    <t>A02091209</t>
  </si>
  <si>
    <t>录音外围设备</t>
  </si>
  <si>
    <t>A02091210</t>
  </si>
  <si>
    <t>扩音设备</t>
  </si>
  <si>
    <t>A02091211</t>
  </si>
  <si>
    <t>音箱</t>
  </si>
  <si>
    <t>A02091212</t>
  </si>
  <si>
    <t>复读机</t>
  </si>
  <si>
    <t>A02091213</t>
  </si>
  <si>
    <t>语音语言实验室设备</t>
  </si>
  <si>
    <t>A02091299</t>
  </si>
  <si>
    <t>其他音频设备</t>
  </si>
  <si>
    <t>A020913</t>
  </si>
  <si>
    <t>组合音像设备</t>
  </si>
  <si>
    <t>A02091301</t>
  </si>
  <si>
    <t>音视频播放设备</t>
  </si>
  <si>
    <t>A02091302</t>
  </si>
  <si>
    <t>闭路播放设备</t>
  </si>
  <si>
    <t>A02091303</t>
  </si>
  <si>
    <t>同声现场翻译设备及附属设
备</t>
  </si>
  <si>
    <t>A02091304</t>
  </si>
  <si>
    <t>会议、广播及音乐欣赏系统</t>
  </si>
  <si>
    <t>A02091399</t>
  </si>
  <si>
    <t>其他组合音像设备</t>
  </si>
  <si>
    <t>A020914</t>
  </si>
  <si>
    <t>播出设备</t>
  </si>
  <si>
    <t>A02091401</t>
  </si>
  <si>
    <t>机械手播出设备</t>
  </si>
  <si>
    <t>A02091402</t>
  </si>
  <si>
    <t>硬盘播出设备</t>
  </si>
  <si>
    <t>A02091403</t>
  </si>
  <si>
    <t>播出周边设备</t>
  </si>
  <si>
    <t>A02091499</t>
  </si>
  <si>
    <t>其他播出设备</t>
  </si>
  <si>
    <t>A020915</t>
  </si>
  <si>
    <t>电影设备</t>
  </si>
  <si>
    <t>A02091501</t>
  </si>
  <si>
    <t>传版设备</t>
  </si>
  <si>
    <t>A02091502</t>
  </si>
  <si>
    <t>编辑、采访设备</t>
  </si>
  <si>
    <t>A02091503</t>
  </si>
  <si>
    <t>压片加工设备</t>
  </si>
  <si>
    <t>A02091504</t>
  </si>
  <si>
    <t>唱机生产设备</t>
  </si>
  <si>
    <t>A02091505</t>
  </si>
  <si>
    <t>盒式音带加工设备</t>
  </si>
  <si>
    <t>A02091506</t>
  </si>
  <si>
    <t>影视片制作、维护设备</t>
  </si>
  <si>
    <t>A02091599</t>
  </si>
  <si>
    <t>其他电影设备</t>
  </si>
  <si>
    <t>A020916</t>
  </si>
  <si>
    <t>传声器、扬声器、耳塞机</t>
  </si>
  <si>
    <t>A020917</t>
  </si>
  <si>
    <t>无线寻呼机</t>
  </si>
  <si>
    <t>A020918</t>
  </si>
  <si>
    <t>磁(纹)卡和集成电路卡</t>
  </si>
  <si>
    <t>A020919</t>
  </si>
  <si>
    <t>广播、电视、电影设备零部件</t>
  </si>
  <si>
    <t>A0210</t>
  </si>
  <si>
    <t>仪器仪表</t>
  </si>
  <si>
    <t>A021001</t>
  </si>
  <si>
    <t>自动化仪表</t>
  </si>
  <si>
    <t>A02100101</t>
  </si>
  <si>
    <t>温度仪表</t>
  </si>
  <si>
    <t>A02100102</t>
  </si>
  <si>
    <t>压力仪表</t>
  </si>
  <si>
    <t>A02100103</t>
  </si>
  <si>
    <t>流量仪表</t>
  </si>
  <si>
    <t>A02100104</t>
  </si>
  <si>
    <t>物位及机械量仪表</t>
  </si>
  <si>
    <t>A02100105</t>
  </si>
  <si>
    <t>显示及调节仪表</t>
  </si>
  <si>
    <t>A02100106</t>
  </si>
  <si>
    <t>气动、电动单元组合仪表</t>
  </si>
  <si>
    <t>A02100107</t>
  </si>
  <si>
    <t>基地式仪表</t>
  </si>
  <si>
    <t>A02100108</t>
  </si>
  <si>
    <t>绘图仪</t>
  </si>
  <si>
    <t>A02100109</t>
  </si>
  <si>
    <t>集中控制装置</t>
  </si>
  <si>
    <t>A02100110</t>
  </si>
  <si>
    <t>执行器</t>
  </si>
  <si>
    <t>A02100111</t>
  </si>
  <si>
    <t>自动成套控制系统</t>
  </si>
  <si>
    <t>A02100112</t>
  </si>
  <si>
    <t>工业控制用计算机系统</t>
  </si>
  <si>
    <t>A02100199</t>
  </si>
  <si>
    <t>其他自动化仪表</t>
  </si>
  <si>
    <t>A021002</t>
  </si>
  <si>
    <t>电工仪器仪表</t>
  </si>
  <si>
    <t>A02100201</t>
  </si>
  <si>
    <t>电度表</t>
  </si>
  <si>
    <t>A02100202</t>
  </si>
  <si>
    <t>实验室电工仪器及指针式
电表</t>
  </si>
  <si>
    <t>A02100203</t>
  </si>
  <si>
    <t>数字电网监测表</t>
  </si>
  <si>
    <t>A02100204</t>
  </si>
  <si>
    <t>电阻测量仪器</t>
  </si>
  <si>
    <t>A02100205</t>
  </si>
  <si>
    <t>记录电表、电磁示波器</t>
  </si>
  <si>
    <t>A02100206</t>
  </si>
  <si>
    <t>测磁仪器</t>
  </si>
  <si>
    <t>A02100207</t>
  </si>
  <si>
    <t>扩大量程装置</t>
  </si>
  <si>
    <t>A02100299</t>
  </si>
  <si>
    <t>其他电工仪器仪表</t>
  </si>
  <si>
    <t>A021003</t>
  </si>
  <si>
    <t>光学仪器</t>
  </si>
  <si>
    <t>A02100301</t>
  </si>
  <si>
    <t>显微镜</t>
  </si>
  <si>
    <t>A02100302</t>
  </si>
  <si>
    <t>光学计量仪器</t>
  </si>
  <si>
    <t>A02100303</t>
  </si>
  <si>
    <t>物理光学仪器</t>
  </si>
  <si>
    <t>A02100304</t>
  </si>
  <si>
    <t>光学测试仪器</t>
  </si>
  <si>
    <t>A02100305</t>
  </si>
  <si>
    <t>电子光学及离子光学仪器</t>
  </si>
  <si>
    <t>A02100306</t>
  </si>
  <si>
    <t>航测仪器</t>
  </si>
  <si>
    <t>A02100307</t>
  </si>
  <si>
    <t>光谱遥感仪器</t>
  </si>
  <si>
    <t>A02100308</t>
  </si>
  <si>
    <t>红外仪器</t>
  </si>
  <si>
    <t>A02100309</t>
  </si>
  <si>
    <t>激光仪器</t>
  </si>
  <si>
    <t>A02100310</t>
  </si>
  <si>
    <t>望远镜</t>
  </si>
  <si>
    <t>A02100311</t>
  </si>
  <si>
    <t>眼镜</t>
  </si>
  <si>
    <t>A02100312</t>
  </si>
  <si>
    <t>光导纤维和纤维束</t>
  </si>
  <si>
    <t>A02100313</t>
  </si>
  <si>
    <t>透镜、棱镜、反射镜</t>
  </si>
  <si>
    <t>A02100399</t>
  </si>
  <si>
    <t>其他光学仪器</t>
  </si>
  <si>
    <t>A02100401</t>
  </si>
  <si>
    <t>电化学分析仪器</t>
  </si>
  <si>
    <t>A02100402</t>
  </si>
  <si>
    <t>物理特性分析仪器及校准
仪器</t>
  </si>
  <si>
    <t>A02100403</t>
  </si>
  <si>
    <t>热学式分析仪器</t>
  </si>
  <si>
    <t>A02100404</t>
  </si>
  <si>
    <t>光学式分析仪器</t>
  </si>
  <si>
    <t>A02100405</t>
  </si>
  <si>
    <t>射线式分析仪器</t>
  </si>
  <si>
    <t>A02100406</t>
  </si>
  <si>
    <t>波谱仪</t>
  </si>
  <si>
    <t>A02100407</t>
  </si>
  <si>
    <t>质谱仪</t>
  </si>
  <si>
    <t>A02100408</t>
  </si>
  <si>
    <t>色谱仪</t>
  </si>
  <si>
    <t>A02100409</t>
  </si>
  <si>
    <t>磁式分析仪</t>
  </si>
  <si>
    <t>A02100410</t>
  </si>
  <si>
    <t>晶体振荡式分析仪</t>
  </si>
  <si>
    <t>A02100411</t>
  </si>
  <si>
    <t>蒸馏及分离式分析仪</t>
  </si>
  <si>
    <t>A02100412</t>
  </si>
  <si>
    <t>气敏式分析仪</t>
  </si>
  <si>
    <t>A02100413</t>
  </si>
  <si>
    <t>化学变色式分析仪</t>
  </si>
  <si>
    <t>A02100414</t>
  </si>
  <si>
    <t>多种原理分析仪</t>
  </si>
  <si>
    <t>A02100415</t>
  </si>
  <si>
    <t>环境监测仪器及综合分析
装置</t>
  </si>
  <si>
    <t>A02100416</t>
  </si>
  <si>
    <t>分析仪器辅助装置</t>
  </si>
  <si>
    <t>A02100499</t>
  </si>
  <si>
    <t>其他分析仪器</t>
  </si>
  <si>
    <t>A021005</t>
  </si>
  <si>
    <t>试验机</t>
  </si>
  <si>
    <t>A02100501</t>
  </si>
  <si>
    <t>金属材料试验机</t>
  </si>
  <si>
    <t>A02100502</t>
  </si>
  <si>
    <t>非金属材料试验机</t>
  </si>
  <si>
    <t>A02100503</t>
  </si>
  <si>
    <t>工艺试验机</t>
  </si>
  <si>
    <t>A02100504</t>
  </si>
  <si>
    <t>测力仪器</t>
  </si>
  <si>
    <t>A02100505</t>
  </si>
  <si>
    <t>动平衡机</t>
  </si>
  <si>
    <t>A02100506</t>
  </si>
  <si>
    <t>振动台与冲击台</t>
  </si>
  <si>
    <t>A02100507</t>
  </si>
  <si>
    <t>碰撞台</t>
  </si>
  <si>
    <t>A02100508</t>
  </si>
  <si>
    <t>无损探伤机</t>
  </si>
  <si>
    <t>A02100509</t>
  </si>
  <si>
    <t>包装件试验机</t>
  </si>
  <si>
    <t>A02100510</t>
  </si>
  <si>
    <t>结构试验机</t>
  </si>
  <si>
    <t>A02100511</t>
  </si>
  <si>
    <t>橡胶制品检测机械</t>
  </si>
  <si>
    <t>A02100599</t>
  </si>
  <si>
    <t>其他试验机</t>
  </si>
  <si>
    <t>A021006</t>
  </si>
  <si>
    <t>试验仪器及装置</t>
  </si>
  <si>
    <t>A02100601</t>
  </si>
  <si>
    <t>分析天平及专用天平</t>
  </si>
  <si>
    <t>A02100602</t>
  </si>
  <si>
    <t>动力测试仪器</t>
  </si>
  <si>
    <t>A02100603</t>
  </si>
  <si>
    <t>试验箱及气候环境试验设
备</t>
  </si>
  <si>
    <t>A02100604</t>
  </si>
  <si>
    <t>生物、医学样品制备设备</t>
  </si>
  <si>
    <t>A02100605</t>
  </si>
  <si>
    <t>应变及振动测试仪器</t>
  </si>
  <si>
    <t>A02100606</t>
  </si>
  <si>
    <t>型砂铸造试验仪器及装置</t>
  </si>
  <si>
    <t>A02100607</t>
  </si>
  <si>
    <t>真空检测仪器</t>
  </si>
  <si>
    <t>A02100608</t>
  </si>
  <si>
    <t>土工测试仪器</t>
  </si>
  <si>
    <t>A02100609</t>
  </si>
  <si>
    <t>实验室高压釜</t>
  </si>
  <si>
    <t>A02100610</t>
  </si>
  <si>
    <t>电子可靠性试验设备</t>
  </si>
  <si>
    <t>A02100699</t>
  </si>
  <si>
    <t>其他试验仪器及装置</t>
  </si>
  <si>
    <t>A021007</t>
  </si>
  <si>
    <t>计算仪器</t>
  </si>
  <si>
    <t>A02100701</t>
  </si>
  <si>
    <t>液体比重计</t>
  </si>
  <si>
    <t>A02100702</t>
  </si>
  <si>
    <t>玻璃温度计</t>
  </si>
  <si>
    <t>A02100703</t>
  </si>
  <si>
    <t>气压计</t>
  </si>
  <si>
    <t>A02100704</t>
  </si>
  <si>
    <t>湿度计</t>
  </si>
  <si>
    <t>A02100705</t>
  </si>
  <si>
    <t>液体压力计</t>
  </si>
  <si>
    <t>A02100706</t>
  </si>
  <si>
    <t>气体与液体计量仪表</t>
  </si>
  <si>
    <t>A02100707</t>
  </si>
  <si>
    <t>速度测量仪表</t>
  </si>
  <si>
    <t>A02100708</t>
  </si>
  <si>
    <t>产量计数器</t>
  </si>
  <si>
    <t>A02100709</t>
  </si>
  <si>
    <t>计费与里程表</t>
  </si>
  <si>
    <t>A02100710</t>
  </si>
  <si>
    <t>计步器、频闪仪</t>
  </si>
  <si>
    <t>A021008</t>
  </si>
  <si>
    <t>量仪</t>
  </si>
  <si>
    <t>A02100801</t>
  </si>
  <si>
    <t>齿轮量仪</t>
  </si>
  <si>
    <t>A02100802</t>
  </si>
  <si>
    <t>螺纹量仪</t>
  </si>
  <si>
    <t>A02100803</t>
  </si>
  <si>
    <t>形位误差检查仪</t>
  </si>
  <si>
    <t>A02100804</t>
  </si>
  <si>
    <t>角度量仪</t>
  </si>
  <si>
    <t>A02100899</t>
  </si>
  <si>
    <t>其他量仪</t>
  </si>
  <si>
    <t>A021009</t>
  </si>
  <si>
    <t>钟表及定时仪器</t>
  </si>
  <si>
    <t>A02100901</t>
  </si>
  <si>
    <t>钟</t>
  </si>
  <si>
    <t>A02100902</t>
  </si>
  <si>
    <t>表</t>
  </si>
  <si>
    <t>A02100903</t>
  </si>
  <si>
    <t>定时器</t>
  </si>
  <si>
    <t>A02100904</t>
  </si>
  <si>
    <t>时间记录装置</t>
  </si>
  <si>
    <t>A02100905</t>
  </si>
  <si>
    <t>钟表机心</t>
  </si>
  <si>
    <t>A02100999</t>
  </si>
  <si>
    <t>其他钟表及定时仪器</t>
  </si>
  <si>
    <t>A021010</t>
  </si>
  <si>
    <t>仪器仪表零部件</t>
  </si>
  <si>
    <t>A021099</t>
  </si>
  <si>
    <t>其他仪器仪表</t>
  </si>
  <si>
    <t>A0211</t>
  </si>
  <si>
    <t>电子和通信测量仪器</t>
  </si>
  <si>
    <t>A021101</t>
  </si>
  <si>
    <t>数字、模拟仪表及功率计</t>
  </si>
  <si>
    <t>A02110101</t>
  </si>
  <si>
    <t>数字仪表及装置</t>
  </si>
  <si>
    <t>A02110102</t>
  </si>
  <si>
    <t>模拟式电压表</t>
  </si>
  <si>
    <t>A02110103</t>
  </si>
  <si>
    <t>功率计</t>
  </si>
  <si>
    <t>A021102</t>
  </si>
  <si>
    <t>元件器件参数测量仪</t>
  </si>
  <si>
    <t>A02110201</t>
  </si>
  <si>
    <t>电阻器、电容器参数测量仪</t>
  </si>
  <si>
    <t>A02110202</t>
  </si>
  <si>
    <t>敏感元件、磁性材料、电感
元件测量仪</t>
  </si>
  <si>
    <t>A02110203</t>
  </si>
  <si>
    <t>电子元件参数测量仪</t>
  </si>
  <si>
    <t>A02110204</t>
  </si>
  <si>
    <t>半导体器件参数测量仪</t>
  </si>
  <si>
    <t>A02110205</t>
  </si>
  <si>
    <t>集成电路参数测量仪</t>
  </si>
  <si>
    <t>A02110299</t>
  </si>
  <si>
    <t>其他元件器件参数测量仪</t>
  </si>
  <si>
    <t>A021103</t>
  </si>
  <si>
    <t>时间及频率测量仪器</t>
  </si>
  <si>
    <t>A021104</t>
  </si>
  <si>
    <t>网络特性测量仪</t>
  </si>
  <si>
    <t>A021105</t>
  </si>
  <si>
    <t>衰减器</t>
  </si>
  <si>
    <t>A021106</t>
  </si>
  <si>
    <t>滤波器</t>
  </si>
  <si>
    <t>A021107</t>
  </si>
  <si>
    <t>放大器</t>
  </si>
  <si>
    <t>A021108</t>
  </si>
  <si>
    <t>场强干扰测量仪器及测量接收
机</t>
  </si>
  <si>
    <t>A021109</t>
  </si>
  <si>
    <t>波形参数测量仪器</t>
  </si>
  <si>
    <t>A021110</t>
  </si>
  <si>
    <t>电子示波器</t>
  </si>
  <si>
    <t>A021111</t>
  </si>
  <si>
    <t>通讯、导航测试仪器</t>
  </si>
  <si>
    <t>A021112</t>
  </si>
  <si>
    <t>有线电测量仪</t>
  </si>
  <si>
    <t>A021113</t>
  </si>
  <si>
    <t>电视用测量仪</t>
  </si>
  <si>
    <t>A021114</t>
  </si>
  <si>
    <t>声源、声振信号发生器</t>
  </si>
  <si>
    <t>A021115</t>
  </si>
  <si>
    <t>声级计</t>
  </si>
  <si>
    <t>A021116</t>
  </si>
  <si>
    <t>电声滤波器</t>
  </si>
  <si>
    <t>A021117</t>
  </si>
  <si>
    <t>电声放大器</t>
  </si>
  <si>
    <t>A021118</t>
  </si>
  <si>
    <t>声振测量仪</t>
  </si>
  <si>
    <t>A021119</t>
  </si>
  <si>
    <t>声振仪器校准装置</t>
  </si>
  <si>
    <t>A021120</t>
  </si>
  <si>
    <t>电话、电声测试仪器</t>
  </si>
  <si>
    <t>A021121</t>
  </si>
  <si>
    <t>声振分析仪</t>
  </si>
  <si>
    <t>A021122</t>
  </si>
  <si>
    <t>数据仪器</t>
  </si>
  <si>
    <t>A021123</t>
  </si>
  <si>
    <t>计算机用测量仪器</t>
  </si>
  <si>
    <t>A021124</t>
  </si>
  <si>
    <t>核仪器与核辐射探测器</t>
  </si>
  <si>
    <t>A021125</t>
  </si>
  <si>
    <t>交直流电测量仪器</t>
  </si>
  <si>
    <t>A021126</t>
  </si>
  <si>
    <t>磁场测量仪器</t>
  </si>
  <si>
    <t>A021127</t>
  </si>
  <si>
    <t>综合测量仪</t>
  </si>
  <si>
    <t>A021128</t>
  </si>
  <si>
    <t>电子和通信测量仪器零部件</t>
  </si>
  <si>
    <t>A021199</t>
  </si>
  <si>
    <t>其他电子和通信测量仪器</t>
  </si>
  <si>
    <t>A0212</t>
  </si>
  <si>
    <t>计量标准器具及量具、衡器</t>
  </si>
  <si>
    <t>A021201</t>
  </si>
  <si>
    <t>长度计量标准器具</t>
  </si>
  <si>
    <t>A02120101</t>
  </si>
  <si>
    <t>端度计量标准器具</t>
  </si>
  <si>
    <t>A02120102</t>
  </si>
  <si>
    <t>线纹计量标准器具</t>
  </si>
  <si>
    <t>A02120103</t>
  </si>
  <si>
    <t>齿轮参数计量标准器具</t>
  </si>
  <si>
    <t>A02120104</t>
  </si>
  <si>
    <t>角度计量标准器具</t>
  </si>
  <si>
    <t>A02120105</t>
  </si>
  <si>
    <t>光学仪器检测器具</t>
  </si>
  <si>
    <t>A02120199</t>
  </si>
  <si>
    <t>其他长度计量标准器具</t>
  </si>
  <si>
    <t>A021202</t>
  </si>
  <si>
    <t>热学计量标准器具</t>
  </si>
  <si>
    <t>A02120201</t>
  </si>
  <si>
    <t>温度计量标准器具</t>
  </si>
  <si>
    <t>A02120202</t>
  </si>
  <si>
    <t>热量计量标准器具</t>
  </si>
  <si>
    <t>A02120203</t>
  </si>
  <si>
    <t>湿度计量标准器具</t>
  </si>
  <si>
    <t>A02120299</t>
  </si>
  <si>
    <t>其他热学计量标准器具</t>
  </si>
  <si>
    <t>A021203</t>
  </si>
  <si>
    <t>力学计量标准器具</t>
  </si>
  <si>
    <t>A02120301</t>
  </si>
  <si>
    <t>质量计量标准器具</t>
  </si>
  <si>
    <t>A02120302</t>
  </si>
  <si>
    <t>容量计量标准器具</t>
  </si>
  <si>
    <t>A02120303</t>
  </si>
  <si>
    <t>密度计量标准器具</t>
  </si>
  <si>
    <t>A02120304</t>
  </si>
  <si>
    <t>流量计量标准器具</t>
  </si>
  <si>
    <t>A02120305</t>
  </si>
  <si>
    <t>压力及真空计量标准器具</t>
  </si>
  <si>
    <t>A02120306</t>
  </si>
  <si>
    <t>测力计量标准器具</t>
  </si>
  <si>
    <t>A02120307</t>
  </si>
  <si>
    <t>硬度计量标准器具</t>
  </si>
  <si>
    <t>A02120308</t>
  </si>
  <si>
    <t>振动、加速度及转速计量标
准器具</t>
  </si>
  <si>
    <t>A02120399</t>
  </si>
  <si>
    <t>其他力学计量标准器具</t>
  </si>
  <si>
    <t>A021204</t>
  </si>
  <si>
    <t>电磁学计量标准器具</t>
  </si>
  <si>
    <t>A02120401</t>
  </si>
  <si>
    <t>电表类计量标准器具</t>
  </si>
  <si>
    <t>A02120402</t>
  </si>
  <si>
    <t>交流计量标准器具</t>
  </si>
  <si>
    <t>A02120403</t>
  </si>
  <si>
    <t>直流计量标准器具</t>
  </si>
  <si>
    <t>A02120404</t>
  </si>
  <si>
    <t>高电压大电流计量标准器具</t>
  </si>
  <si>
    <t>A02120405</t>
  </si>
  <si>
    <t>磁特性计量标准器具</t>
  </si>
  <si>
    <t>A02120499</t>
  </si>
  <si>
    <t>其他电磁学计量标准器具</t>
  </si>
  <si>
    <t>A021205</t>
  </si>
  <si>
    <t>无线电计量标准器具</t>
  </si>
  <si>
    <t>A02120501</t>
  </si>
  <si>
    <t>电压及功率参数计量标准器
具</t>
  </si>
  <si>
    <t>A02120502</t>
  </si>
  <si>
    <t>信号及脉冲参数计量标准器
具</t>
  </si>
  <si>
    <t>A02120503</t>
  </si>
  <si>
    <t>噪声参数计量标准器具</t>
  </si>
  <si>
    <t>A02120504</t>
  </si>
  <si>
    <t>元器件参数计量标准器具</t>
  </si>
  <si>
    <t>A02120505</t>
  </si>
  <si>
    <t>相位参数计量标准器具</t>
  </si>
  <si>
    <t>A02120506</t>
  </si>
  <si>
    <t>微波阻抗参数计量标准器具</t>
  </si>
  <si>
    <t>A02120507</t>
  </si>
  <si>
    <t>场强参数计量标准器具</t>
  </si>
  <si>
    <t>A02120508</t>
  </si>
  <si>
    <t>衰减计量标准器具</t>
  </si>
  <si>
    <t>A02120599</t>
  </si>
  <si>
    <t>其他无线电计量标准器具</t>
  </si>
  <si>
    <t>A021206</t>
  </si>
  <si>
    <t>时间频率计量标准器具</t>
  </si>
  <si>
    <t>A021207</t>
  </si>
  <si>
    <t>电离辐射计量标准器具</t>
  </si>
  <si>
    <t>A021208</t>
  </si>
  <si>
    <t>光学计量标准器具</t>
  </si>
  <si>
    <t>A021209</t>
  </si>
  <si>
    <t>声学计量标准器具</t>
  </si>
  <si>
    <t>A021210</t>
  </si>
  <si>
    <t>化学计量标准器具</t>
  </si>
  <si>
    <t>A021211</t>
  </si>
  <si>
    <t>量具</t>
  </si>
  <si>
    <t>A021212</t>
  </si>
  <si>
    <t>衡器</t>
  </si>
  <si>
    <t>A02121201</t>
  </si>
  <si>
    <t>地上衡</t>
  </si>
  <si>
    <t>A02121202</t>
  </si>
  <si>
    <t>地中衡</t>
  </si>
  <si>
    <t>A02121203</t>
  </si>
  <si>
    <t>轨道衡</t>
  </si>
  <si>
    <t>A02121204</t>
  </si>
  <si>
    <t>钢材秤</t>
  </si>
  <si>
    <t>A02121205</t>
  </si>
  <si>
    <t>皮带秤</t>
  </si>
  <si>
    <t>A02121206</t>
  </si>
  <si>
    <t>吊秤</t>
  </si>
  <si>
    <t>A02121207</t>
  </si>
  <si>
    <t>配料秤</t>
  </si>
  <si>
    <t>A02121208</t>
  </si>
  <si>
    <t>定量秤</t>
  </si>
  <si>
    <t>A02121209</t>
  </si>
  <si>
    <t>台案秤</t>
  </si>
  <si>
    <t>A02121210</t>
  </si>
  <si>
    <t>液体秤</t>
  </si>
  <si>
    <t>A02121211</t>
  </si>
  <si>
    <t>气体秤</t>
  </si>
  <si>
    <t>A02121212</t>
  </si>
  <si>
    <t>料斗秤</t>
  </si>
  <si>
    <t>A02121213</t>
  </si>
  <si>
    <t>核子秤</t>
  </si>
  <si>
    <t>A02121214</t>
  </si>
  <si>
    <t>计数秤</t>
  </si>
  <si>
    <t>A02121299</t>
  </si>
  <si>
    <t>其他衡器</t>
  </si>
  <si>
    <t>A021213</t>
  </si>
  <si>
    <t>标准物质</t>
  </si>
  <si>
    <t>A021214</t>
  </si>
  <si>
    <t>计量标准器具零附件</t>
  </si>
  <si>
    <t>A021299</t>
  </si>
  <si>
    <t>其他计量标准器具</t>
  </si>
  <si>
    <t>A0301</t>
  </si>
  <si>
    <t>探矿、采矿、选矿和造块设备</t>
  </si>
  <si>
    <t>A030101</t>
  </si>
  <si>
    <t>钻探机</t>
  </si>
  <si>
    <t>A030102</t>
  </si>
  <si>
    <t>装药填充机械</t>
  </si>
  <si>
    <t>A030103</t>
  </si>
  <si>
    <t>矿用装载设备</t>
  </si>
  <si>
    <t>A030104</t>
  </si>
  <si>
    <t>煤矿生产监测监控设备</t>
  </si>
  <si>
    <t>A030105</t>
  </si>
  <si>
    <t>煤矿防治水设备</t>
  </si>
  <si>
    <t>A030106</t>
  </si>
  <si>
    <t>煤矿支护装备</t>
  </si>
  <si>
    <t>A030107</t>
  </si>
  <si>
    <t>提升、运输设备和绞车</t>
  </si>
  <si>
    <t>A030108</t>
  </si>
  <si>
    <t>选矿和洗矿设备</t>
  </si>
  <si>
    <t>A030109</t>
  </si>
  <si>
    <t>造块设备</t>
  </si>
  <si>
    <t>A030110</t>
  </si>
  <si>
    <t>探矿、采矿、选矿和造块设备
零部件</t>
  </si>
  <si>
    <t>A030199</t>
  </si>
  <si>
    <t>其他探矿、采矿、选矿和造块
设备</t>
  </si>
  <si>
    <t>A0302</t>
  </si>
  <si>
    <t>石油天然气开采专用设备</t>
  </si>
  <si>
    <t>A030201</t>
  </si>
  <si>
    <t>油气水井设施</t>
  </si>
  <si>
    <t>A030202</t>
  </si>
  <si>
    <t>油气汽水集输设施</t>
  </si>
  <si>
    <t>A030203</t>
  </si>
  <si>
    <t>油气汽水处理设施</t>
  </si>
  <si>
    <t>A030204</t>
  </si>
  <si>
    <t>油田机械</t>
  </si>
  <si>
    <t>A030205</t>
  </si>
  <si>
    <t>石油天然气开采专用设备零部
件</t>
  </si>
  <si>
    <t>A030299</t>
  </si>
  <si>
    <t>其他石油天然气开采专用设备</t>
  </si>
  <si>
    <t>A0303</t>
  </si>
  <si>
    <t>石油和化学工业专用设备</t>
  </si>
  <si>
    <t>石油储备库设备</t>
  </si>
  <si>
    <t>A030302</t>
  </si>
  <si>
    <t>长输管线</t>
  </si>
  <si>
    <t>A030303</t>
  </si>
  <si>
    <t>界区间管线</t>
  </si>
  <si>
    <t>A030304</t>
  </si>
  <si>
    <t>界区间罐区设施</t>
  </si>
  <si>
    <t>A030305</t>
  </si>
  <si>
    <t>输油（气）站</t>
  </si>
  <si>
    <t>A030306</t>
  </si>
  <si>
    <t>炼油生产装置</t>
  </si>
  <si>
    <t>A030307</t>
  </si>
  <si>
    <t>润滑油生产装置</t>
  </si>
  <si>
    <t>A030308</t>
  </si>
  <si>
    <t>基本有机化工原料生产装置</t>
  </si>
  <si>
    <t>A030309</t>
  </si>
  <si>
    <t>合成树脂生产装置</t>
  </si>
  <si>
    <t>A030310</t>
  </si>
  <si>
    <t>合成橡胶生产装置</t>
  </si>
  <si>
    <t>A030311</t>
  </si>
  <si>
    <t>合成纤维原料生产装置</t>
  </si>
  <si>
    <t>A030312</t>
  </si>
  <si>
    <t>合成纤维及合纤聚合物生产装
置</t>
  </si>
  <si>
    <t>A030313</t>
  </si>
  <si>
    <t>化肥生产装置</t>
  </si>
  <si>
    <t>A030314</t>
  </si>
  <si>
    <t>无机化工生产装置</t>
  </si>
  <si>
    <t>A030315</t>
  </si>
  <si>
    <t>炼油催化剂生产装置</t>
  </si>
  <si>
    <t>A030316</t>
  </si>
  <si>
    <t>基本有机化工原料催化剂生产装置</t>
  </si>
  <si>
    <t>A030317</t>
  </si>
  <si>
    <t>合成树脂催化剂生产装置</t>
  </si>
  <si>
    <t>A030318</t>
  </si>
  <si>
    <t>合成橡胶催化剂生产装置</t>
  </si>
  <si>
    <t>A030319</t>
  </si>
  <si>
    <t>添加剂助剂生产装置</t>
  </si>
  <si>
    <t>A030320</t>
  </si>
  <si>
    <t>催化剂原料生产装置</t>
  </si>
  <si>
    <t>A030321</t>
  </si>
  <si>
    <t>催化剂检验分析评价装置</t>
  </si>
  <si>
    <t>A030322</t>
  </si>
  <si>
    <t>辅助生产装置</t>
  </si>
  <si>
    <t>A030323</t>
  </si>
  <si>
    <t>油品销售设施类</t>
  </si>
  <si>
    <t>A030324</t>
  </si>
  <si>
    <t>橡胶专用设备</t>
  </si>
  <si>
    <t>A030325</t>
  </si>
  <si>
    <t>塑料专用机械</t>
  </si>
  <si>
    <t>A030326</t>
  </si>
  <si>
    <t>日用化学品专用设备</t>
  </si>
  <si>
    <t>A030327</t>
  </si>
  <si>
    <t>林产化工机械</t>
  </si>
  <si>
    <t>A030328</t>
  </si>
  <si>
    <t>石油和化学工业专用设备零部件</t>
  </si>
  <si>
    <t>A030399</t>
  </si>
  <si>
    <t>其他石油和化学工业专用设备</t>
  </si>
  <si>
    <t>A0304</t>
  </si>
  <si>
    <t>炼焦和金属冶炼轧制设备</t>
  </si>
  <si>
    <t>A030401</t>
  </si>
  <si>
    <t>炼焦设备</t>
  </si>
  <si>
    <t>A030402</t>
  </si>
  <si>
    <t>炼铁设备</t>
  </si>
  <si>
    <t>A030403</t>
  </si>
  <si>
    <t>炼钢设备</t>
  </si>
  <si>
    <t>A030404</t>
  </si>
  <si>
    <t>有色金属冶炼设备</t>
  </si>
  <si>
    <t>A030405</t>
  </si>
  <si>
    <t>铁合金设备</t>
  </si>
  <si>
    <t>A030406</t>
  </si>
  <si>
    <t>金属轧制机械及拉拔设备</t>
  </si>
  <si>
    <t>A030407</t>
  </si>
  <si>
    <t>冶金专用车辆</t>
  </si>
  <si>
    <t>A030408</t>
  </si>
  <si>
    <t>炼焦和金属冶炼轧制设备零部件</t>
  </si>
  <si>
    <t>A030499</t>
  </si>
  <si>
    <t>其他炼焦和金属冶炼轧制设备</t>
  </si>
  <si>
    <t>A0305</t>
  </si>
  <si>
    <t>电力工业专用设备</t>
  </si>
  <si>
    <t>A030501</t>
  </si>
  <si>
    <t>电站锅炉及辅助设备</t>
  </si>
  <si>
    <t>A030502</t>
  </si>
  <si>
    <t>汽轮发电机组</t>
  </si>
  <si>
    <t>A030503</t>
  </si>
  <si>
    <t>水轮发电机组</t>
  </si>
  <si>
    <t>A030504</t>
  </si>
  <si>
    <t>输电线路</t>
  </si>
  <si>
    <t>A030505</t>
  </si>
  <si>
    <t>配电线路</t>
  </si>
  <si>
    <t>A030506</t>
  </si>
  <si>
    <t>变电设备</t>
  </si>
  <si>
    <t>A030507</t>
  </si>
  <si>
    <t>电力专用自动化控制设备</t>
  </si>
  <si>
    <t>A030508</t>
  </si>
  <si>
    <t>架线设备</t>
  </si>
  <si>
    <t>A030509</t>
  </si>
  <si>
    <t>电站制氢设备</t>
  </si>
  <si>
    <t>A030510</t>
  </si>
  <si>
    <t>电力工业专用设备零部件</t>
  </si>
  <si>
    <t>A030599</t>
  </si>
  <si>
    <t>其他电力工业专用设备</t>
  </si>
  <si>
    <t>A0306</t>
  </si>
  <si>
    <t>非金属矿物制品工业专用设备</t>
  </si>
  <si>
    <t>A030601</t>
  </si>
  <si>
    <t>水泥及水泥制品专用设备</t>
  </si>
  <si>
    <t>A030602</t>
  </si>
  <si>
    <t>玻璃及玻璃制品制造设备</t>
  </si>
  <si>
    <t>A030603</t>
  </si>
  <si>
    <t>陶瓷制品生产设备</t>
  </si>
  <si>
    <t>A030604</t>
  </si>
  <si>
    <t>墙体、地面材料</t>
  </si>
  <si>
    <t>A030605</t>
  </si>
  <si>
    <t>石棉、耐火制品及其他非金属矿物制品设备</t>
  </si>
  <si>
    <t>A030606</t>
  </si>
  <si>
    <t>非金属矿物切削加工设备</t>
  </si>
  <si>
    <t>A030607</t>
  </si>
  <si>
    <t>非金属矿物制品工业专用设备零部件</t>
  </si>
  <si>
    <t>A030699</t>
  </si>
  <si>
    <t>其他非金属矿物制品工业专用设备</t>
  </si>
  <si>
    <t>A0307</t>
  </si>
  <si>
    <t>核工业专用设备</t>
  </si>
  <si>
    <t>A030701</t>
  </si>
  <si>
    <t>核反应堆专用设备</t>
  </si>
  <si>
    <t>A030702</t>
  </si>
  <si>
    <t>核用矿冶设备</t>
  </si>
  <si>
    <t>A030703</t>
  </si>
  <si>
    <t>核电站设备</t>
  </si>
  <si>
    <t>A030704</t>
  </si>
  <si>
    <t>核燃料循环专用设备</t>
  </si>
  <si>
    <t>A030705</t>
  </si>
  <si>
    <t>核燃料循环其他专用设备</t>
  </si>
  <si>
    <t>A030706</t>
  </si>
  <si>
    <t>核地勘专用设备</t>
  </si>
  <si>
    <t>A030707</t>
  </si>
  <si>
    <t>核聚变试验装置</t>
  </si>
  <si>
    <t>A030708</t>
  </si>
  <si>
    <t>核技术应用专用设备</t>
  </si>
  <si>
    <t>A030709</t>
  </si>
  <si>
    <t>核工业专用设备零部件</t>
  </si>
  <si>
    <t>A030799</t>
  </si>
  <si>
    <t>其他核工业专用设备</t>
  </si>
  <si>
    <t>A0308</t>
  </si>
  <si>
    <t>航空航天工业专用设备</t>
  </si>
  <si>
    <t>A030801</t>
  </si>
  <si>
    <t>飞机、火箭、导弹、卫星总装调试设备</t>
  </si>
  <si>
    <t>A030802</t>
  </si>
  <si>
    <t>弹（星）体加工专用设备</t>
  </si>
  <si>
    <t>A030803</t>
  </si>
  <si>
    <t>发动机专用设备</t>
  </si>
  <si>
    <t>A030804</t>
  </si>
  <si>
    <t>驾驶系统专用设备</t>
  </si>
  <si>
    <t>A030805</t>
  </si>
  <si>
    <t>战斗部专用设备</t>
  </si>
  <si>
    <t>A030806</t>
  </si>
  <si>
    <t>火工品专用设备</t>
  </si>
  <si>
    <t>A030807</t>
  </si>
  <si>
    <t>制造地面系统设备专用设备</t>
  </si>
  <si>
    <t>A030808</t>
  </si>
  <si>
    <t>试验专用设备</t>
  </si>
  <si>
    <t>A030809</t>
  </si>
  <si>
    <t>全弹发动机试车台</t>
  </si>
  <si>
    <t>A030810</t>
  </si>
  <si>
    <t>地面飞行训练器</t>
  </si>
  <si>
    <t>A030811</t>
  </si>
  <si>
    <t>航空航天工业专用制造设备零部件</t>
  </si>
  <si>
    <t>A030899</t>
  </si>
  <si>
    <t>其他航空航天工业专用制造设备</t>
  </si>
  <si>
    <t>A0309</t>
  </si>
  <si>
    <t>工程机械</t>
  </si>
  <si>
    <t>A030901</t>
  </si>
  <si>
    <t>挖掘机械</t>
  </si>
  <si>
    <t>A030902</t>
  </si>
  <si>
    <t>铲土运输机械</t>
  </si>
  <si>
    <t>A030903</t>
  </si>
  <si>
    <t>工程起重机械</t>
  </si>
  <si>
    <t>A030904</t>
  </si>
  <si>
    <t>工业车辆</t>
  </si>
  <si>
    <t>A030905</t>
  </si>
  <si>
    <t>压实机械</t>
  </si>
  <si>
    <t>A030906</t>
  </si>
  <si>
    <t>路面及养护机械</t>
  </si>
  <si>
    <t>A030907</t>
  </si>
  <si>
    <t>桩工机械</t>
  </si>
  <si>
    <t>A030908</t>
  </si>
  <si>
    <t>混凝土机械</t>
  </si>
  <si>
    <t>A030909</t>
  </si>
  <si>
    <t>凿岩与掘进机械</t>
  </si>
  <si>
    <t>A030910</t>
  </si>
  <si>
    <t>钢筋及预应力机械</t>
  </si>
  <si>
    <t>A030911</t>
  </si>
  <si>
    <t>气动工具</t>
  </si>
  <si>
    <t>A030912</t>
  </si>
  <si>
    <t>装修与高处作业机械</t>
  </si>
  <si>
    <t>A030913</t>
  </si>
  <si>
    <t>工程机械专用配套件</t>
  </si>
  <si>
    <t>A0310</t>
  </si>
  <si>
    <t>农业和林业机械</t>
  </si>
  <si>
    <t>A031001</t>
  </si>
  <si>
    <t>拖拉机</t>
  </si>
  <si>
    <t>A031002</t>
  </si>
  <si>
    <t>土壤耕整机械</t>
  </si>
  <si>
    <t>A031003</t>
  </si>
  <si>
    <t>种植施肥机械</t>
  </si>
  <si>
    <t>A031004</t>
  </si>
  <si>
    <t>植物管理机械</t>
  </si>
  <si>
    <t>A031005</t>
  </si>
  <si>
    <t>园林机械</t>
  </si>
  <si>
    <t>A031006</t>
  </si>
  <si>
    <t>农作物及林特产品收获机械</t>
  </si>
  <si>
    <t>A031007</t>
  </si>
  <si>
    <t>收获后处理机械</t>
  </si>
  <si>
    <t>A031008</t>
  </si>
  <si>
    <t>农林产品初加工机械</t>
  </si>
  <si>
    <t>A031009</t>
  </si>
  <si>
    <t>农用搬运机械</t>
  </si>
  <si>
    <t>A031010</t>
  </si>
  <si>
    <t>排灌机械</t>
  </si>
  <si>
    <t>A031011</t>
  </si>
  <si>
    <t>农村可再生能源利用设备</t>
  </si>
  <si>
    <t>A031012</t>
  </si>
  <si>
    <t>设施农业设备</t>
  </si>
  <si>
    <t>A031013</t>
  </si>
  <si>
    <t>农用动力机械</t>
  </si>
  <si>
    <t>A031014</t>
  </si>
  <si>
    <t>草原建设机械</t>
  </si>
  <si>
    <t>A031015</t>
  </si>
  <si>
    <t>草料加工设备</t>
  </si>
  <si>
    <t>A031016</t>
  </si>
  <si>
    <t>畜牧饲养机械</t>
  </si>
  <si>
    <t>A031017</t>
  </si>
  <si>
    <t>畜禽产品采集加工机械</t>
  </si>
  <si>
    <t>A031018</t>
  </si>
  <si>
    <t>水产养殖机械</t>
  </si>
  <si>
    <t>A031019</t>
  </si>
  <si>
    <t>水产品捕捞和采集机械</t>
  </si>
  <si>
    <t>A031020</t>
  </si>
  <si>
    <t>水产品初加工机械</t>
  </si>
  <si>
    <t>A031021</t>
  </si>
  <si>
    <t>制网机械</t>
  </si>
  <si>
    <t>A031022</t>
  </si>
  <si>
    <t>农业和林业机械零部件</t>
  </si>
  <si>
    <t>A031099</t>
  </si>
  <si>
    <t>其他农业和林业机械</t>
  </si>
  <si>
    <t>A0311</t>
  </si>
  <si>
    <t>木材采集和加工设备</t>
  </si>
  <si>
    <t>A031101</t>
  </si>
  <si>
    <t>木材采伐和集运机械</t>
  </si>
  <si>
    <t>A031102</t>
  </si>
  <si>
    <t>木工机床</t>
  </si>
  <si>
    <t>A031103</t>
  </si>
  <si>
    <t>木质纤维加工设备</t>
  </si>
  <si>
    <t>A031104</t>
  </si>
  <si>
    <t>人造板加工设备</t>
  </si>
  <si>
    <t>A031105</t>
  </si>
  <si>
    <t>木材干燥设备</t>
  </si>
  <si>
    <t>A031106</t>
  </si>
  <si>
    <t>木材防腐设备</t>
  </si>
  <si>
    <t>A031107</t>
  </si>
  <si>
    <t>林业生物质工程设备</t>
  </si>
  <si>
    <t>A031108</t>
  </si>
  <si>
    <t>木材采集和加工机械零部件</t>
  </si>
  <si>
    <t>A031199</t>
  </si>
  <si>
    <t>其他木材采集和加工机械</t>
  </si>
  <si>
    <t>A0312</t>
  </si>
  <si>
    <t>食品加工专用设备</t>
  </si>
  <si>
    <t>A031201</t>
  </si>
  <si>
    <t>制糖机械</t>
  </si>
  <si>
    <t>A031202</t>
  </si>
  <si>
    <t>糕点糖果及果品加工机械</t>
  </si>
  <si>
    <t>A031203</t>
  </si>
  <si>
    <t>菜类食品加工机械</t>
  </si>
  <si>
    <t>A031204</t>
  </si>
  <si>
    <t>屠宰、肉食品及蛋品加工机械</t>
  </si>
  <si>
    <t>A031205</t>
  </si>
  <si>
    <t>食品蒸煮机械</t>
  </si>
  <si>
    <t>A031206</t>
  </si>
  <si>
    <t>食品杀菌器械</t>
  </si>
  <si>
    <t>A031207</t>
  </si>
  <si>
    <t>食品均质机</t>
  </si>
  <si>
    <t>A031208</t>
  </si>
  <si>
    <t>调味品加工机械</t>
  </si>
  <si>
    <t>A031209</t>
  </si>
  <si>
    <t>罐头食品生产线</t>
  </si>
  <si>
    <t>A031210</t>
  </si>
  <si>
    <t>饮食炊事机械</t>
  </si>
  <si>
    <t>A031211</t>
  </si>
  <si>
    <t>食品检测、监测设备</t>
  </si>
  <si>
    <t>A031212</t>
  </si>
  <si>
    <t>食品加工专用设备零部件</t>
  </si>
  <si>
    <t>A031299</t>
  </si>
  <si>
    <t>其他食品加工专用设备</t>
  </si>
  <si>
    <t>A0313</t>
  </si>
  <si>
    <t>饮料加工设备</t>
  </si>
  <si>
    <t>A031301</t>
  </si>
  <si>
    <t>酿酒设备</t>
  </si>
  <si>
    <t>A031302</t>
  </si>
  <si>
    <t>无醇饮料加工设备</t>
  </si>
  <si>
    <t>A031303</t>
  </si>
  <si>
    <t>饮料加工设备零部件</t>
  </si>
  <si>
    <t>A031399</t>
  </si>
  <si>
    <t>其他饮料加工设备</t>
  </si>
  <si>
    <t>A0314</t>
  </si>
  <si>
    <t>烟草加工设备</t>
  </si>
  <si>
    <t>A031401</t>
  </si>
  <si>
    <t>烟用加温加湿机械</t>
  </si>
  <si>
    <t>A031402</t>
  </si>
  <si>
    <t>烟用解把机械</t>
  </si>
  <si>
    <t>A031403</t>
  </si>
  <si>
    <t>烟用除杂、筛分机械</t>
  </si>
  <si>
    <t>A031404</t>
  </si>
  <si>
    <t>烟用叶梗分离机械</t>
  </si>
  <si>
    <t>A031405</t>
  </si>
  <si>
    <t>烟用烘烤机械</t>
  </si>
  <si>
    <t>A031406</t>
  </si>
  <si>
    <t>烟用预压打包机械</t>
  </si>
  <si>
    <t>A031407</t>
  </si>
  <si>
    <t>烟用开（拆）包机械</t>
  </si>
  <si>
    <t>A031408</t>
  </si>
  <si>
    <t>烟用叶片分切机械</t>
  </si>
  <si>
    <t>A031409</t>
  </si>
  <si>
    <t>烟用切丝机械</t>
  </si>
  <si>
    <t>A031410</t>
  </si>
  <si>
    <t>烟用烘丝机械</t>
  </si>
  <si>
    <t>A031411</t>
  </si>
  <si>
    <t>烟用冷却机械</t>
  </si>
  <si>
    <t>A031412</t>
  </si>
  <si>
    <t>烟用香精香料调配及加料加香
机械</t>
  </si>
  <si>
    <t>A031413</t>
  </si>
  <si>
    <t>烟用压梗机械</t>
  </si>
  <si>
    <t>A031414</t>
  </si>
  <si>
    <t>烟丝膨胀机械</t>
  </si>
  <si>
    <t>A031415</t>
  </si>
  <si>
    <t>烟丝输送机械</t>
  </si>
  <si>
    <t>A031416</t>
  </si>
  <si>
    <t>再造烟叶机械</t>
  </si>
  <si>
    <t>A031417</t>
  </si>
  <si>
    <t>烟用卷接机械</t>
  </si>
  <si>
    <t>A031418</t>
  </si>
  <si>
    <t>烟用包装机械</t>
  </si>
  <si>
    <t>A031419</t>
  </si>
  <si>
    <t>烟用虑棒成型机</t>
  </si>
  <si>
    <t>A031420</t>
  </si>
  <si>
    <t>烟用装封箱机</t>
  </si>
  <si>
    <t>A031421</t>
  </si>
  <si>
    <t>废烟支、烟丝回收装置</t>
  </si>
  <si>
    <t>A031422</t>
  </si>
  <si>
    <t>烟草加工机械零部件</t>
  </si>
  <si>
    <t>A031499</t>
  </si>
  <si>
    <t>其他烟草加工机械</t>
  </si>
  <si>
    <t>A0315</t>
  </si>
  <si>
    <t>粮油作物和饲料加工设备</t>
  </si>
  <si>
    <t>A031501</t>
  </si>
  <si>
    <t>通用清理机械</t>
  </si>
  <si>
    <t>A031502</t>
  </si>
  <si>
    <t>碾米机械</t>
  </si>
  <si>
    <t>A031503</t>
  </si>
  <si>
    <t>面粉加工设备</t>
  </si>
  <si>
    <t>A031504</t>
  </si>
  <si>
    <t>榨油机械</t>
  </si>
  <si>
    <t>A031505</t>
  </si>
  <si>
    <t>油脂浸出机械</t>
  </si>
  <si>
    <t>A031506</t>
  </si>
  <si>
    <t>油脂精炼设备</t>
  </si>
  <si>
    <t>A031507</t>
  </si>
  <si>
    <t>饲料加工设备</t>
  </si>
  <si>
    <t>A031508</t>
  </si>
  <si>
    <t>食品油脂加工设备</t>
  </si>
  <si>
    <t>A031509</t>
  </si>
  <si>
    <t>粮油作物和饲料加工设备零部
件</t>
  </si>
  <si>
    <t>A031599</t>
  </si>
  <si>
    <t>其他粮油作物和饲料加工设备</t>
  </si>
  <si>
    <t>A0316</t>
  </si>
  <si>
    <t>纺织设备</t>
  </si>
  <si>
    <t>A031601</t>
  </si>
  <si>
    <t>化纤机械</t>
  </si>
  <si>
    <t>A031602</t>
  </si>
  <si>
    <t>棉纺织机械</t>
  </si>
  <si>
    <t>A031603</t>
  </si>
  <si>
    <t>毛纺织机械</t>
  </si>
  <si>
    <t>A031604</t>
  </si>
  <si>
    <t>麻纺织机械</t>
  </si>
  <si>
    <t>A031605</t>
  </si>
  <si>
    <t>丝绸机械及绢纺机械</t>
  </si>
  <si>
    <t>A031606</t>
  </si>
  <si>
    <t>针织机械</t>
  </si>
  <si>
    <t>A031607</t>
  </si>
  <si>
    <t>染整机械</t>
  </si>
  <si>
    <t>A031608</t>
  </si>
  <si>
    <t>非织造织物设备</t>
  </si>
  <si>
    <t>A031609</t>
  </si>
  <si>
    <t>毛毯加工机械</t>
  </si>
  <si>
    <t>A031610</t>
  </si>
  <si>
    <t>纺织设备零部件</t>
  </si>
  <si>
    <t>A031699</t>
  </si>
  <si>
    <t>其他纺织设备</t>
  </si>
  <si>
    <t>A0317</t>
  </si>
  <si>
    <t>缝纫、服饰、制革和毛皮加工设
备</t>
  </si>
  <si>
    <t>A031701</t>
  </si>
  <si>
    <t>缝纫机</t>
  </si>
  <si>
    <t>A031702</t>
  </si>
  <si>
    <t>服装加工机械</t>
  </si>
  <si>
    <t>A031703</t>
  </si>
  <si>
    <t>羽绒加工设备</t>
  </si>
  <si>
    <t>A031704</t>
  </si>
  <si>
    <t>工业洗涤机械</t>
  </si>
  <si>
    <t>A031705</t>
  </si>
  <si>
    <t>制鞋机械</t>
  </si>
  <si>
    <t>A031706</t>
  </si>
  <si>
    <t>制帽机械</t>
  </si>
  <si>
    <t>A031707</t>
  </si>
  <si>
    <t>制革机械</t>
  </si>
  <si>
    <t>A031708</t>
  </si>
  <si>
    <t>毛皮加工机械</t>
  </si>
  <si>
    <t>A031709</t>
  </si>
  <si>
    <t>皮革制品加工机械</t>
  </si>
  <si>
    <t>A031710</t>
  </si>
  <si>
    <t>缝纫、服饰、制革和毛皮加工
机械零部件</t>
  </si>
  <si>
    <t>A031799</t>
  </si>
  <si>
    <t>其他缝纫、服饰、制革和毛皮
加工机械</t>
  </si>
  <si>
    <t>A0318</t>
  </si>
  <si>
    <t>造纸和印刷机械</t>
  </si>
  <si>
    <t>A031801</t>
  </si>
  <si>
    <t>造纸机械</t>
  </si>
  <si>
    <t>A031802</t>
  </si>
  <si>
    <t>图像制版机械</t>
  </si>
  <si>
    <t>A031803</t>
  </si>
  <si>
    <t>文字制版机械</t>
  </si>
  <si>
    <t>A031804</t>
  </si>
  <si>
    <t>照排设备</t>
  </si>
  <si>
    <t>A031805</t>
  </si>
  <si>
    <t>盲文印刷机</t>
  </si>
  <si>
    <t>A031806</t>
  </si>
  <si>
    <t>装订机械</t>
  </si>
  <si>
    <t>A031807</t>
  </si>
  <si>
    <t>数码印刷机</t>
  </si>
  <si>
    <t>A031808</t>
  </si>
  <si>
    <t>其他印刷机</t>
  </si>
  <si>
    <t>A031809</t>
  </si>
  <si>
    <t>辅助设备</t>
  </si>
  <si>
    <t>A031810</t>
  </si>
  <si>
    <t>造纸纵切机</t>
  </si>
  <si>
    <t>A031811</t>
  </si>
  <si>
    <t>切纸机</t>
  </si>
  <si>
    <t>A031812</t>
  </si>
  <si>
    <t>切割机</t>
  </si>
  <si>
    <t>A031813</t>
  </si>
  <si>
    <t>盘纸分切机</t>
  </si>
  <si>
    <t>A031814</t>
  </si>
  <si>
    <t>切蜡光纸机</t>
  </si>
  <si>
    <t>A031815</t>
  </si>
  <si>
    <t>裁纸机</t>
  </si>
  <si>
    <t>A031816</t>
  </si>
  <si>
    <t>其他造纸和印刷用切纸机械</t>
  </si>
  <si>
    <t>A031899</t>
  </si>
  <si>
    <t>其他造纸和印刷机械</t>
  </si>
  <si>
    <t>A0319</t>
  </si>
  <si>
    <t>化学药品和中药专用设备</t>
  </si>
  <si>
    <t>A031901</t>
  </si>
  <si>
    <t>化学原料药加工机械</t>
  </si>
  <si>
    <t>A031902</t>
  </si>
  <si>
    <t>制剂机械</t>
  </si>
  <si>
    <t>A031903</t>
  </si>
  <si>
    <t>中药机械</t>
  </si>
  <si>
    <t>A031904</t>
  </si>
  <si>
    <t>药瓶洗理机械</t>
  </si>
  <si>
    <t>A031905</t>
  </si>
  <si>
    <t>药用干燥设备</t>
  </si>
  <si>
    <t>A031906</t>
  </si>
  <si>
    <t>制药蒸发设备和浓缩设备</t>
  </si>
  <si>
    <t>A031907</t>
  </si>
  <si>
    <t>药品专用包装机械</t>
  </si>
  <si>
    <t>A031908</t>
  </si>
  <si>
    <t>粉碎、筛粉设备</t>
  </si>
  <si>
    <t>A031909</t>
  </si>
  <si>
    <t>化学药品和中药专用设备零部
件</t>
  </si>
  <si>
    <t>A031999</t>
  </si>
  <si>
    <t>其他化学药品和中药专用设备</t>
  </si>
  <si>
    <t>A032001</t>
  </si>
  <si>
    <t>手术器械</t>
  </si>
  <si>
    <t>A032002</t>
  </si>
  <si>
    <t>普通诊察器械</t>
  </si>
  <si>
    <t>医用电子生理参数检测仪器设
备</t>
  </si>
  <si>
    <t>A032004</t>
  </si>
  <si>
    <t>医用光学仪器</t>
  </si>
  <si>
    <t>A032005</t>
  </si>
  <si>
    <t>医用超声波仪器及设备</t>
  </si>
  <si>
    <t>A032006</t>
  </si>
  <si>
    <t>医用激光仪器及设备</t>
  </si>
  <si>
    <t>A032007</t>
  </si>
  <si>
    <t>医用内窥镜</t>
  </si>
  <si>
    <t>A032008</t>
  </si>
  <si>
    <t>物理治疗、康复及体育治疗仪器设备</t>
  </si>
  <si>
    <t>A032009</t>
  </si>
  <si>
    <t>中医器械设备</t>
  </si>
  <si>
    <t>A032010</t>
  </si>
  <si>
    <t>医用磁共振设备</t>
  </si>
  <si>
    <t>A032011</t>
  </si>
  <si>
    <t>医用X线设备</t>
  </si>
  <si>
    <t>A032012</t>
  </si>
  <si>
    <t>医用X线附属设备及部件</t>
  </si>
  <si>
    <t>A032013</t>
  </si>
  <si>
    <t>医用高能射线设备</t>
  </si>
  <si>
    <t>A032014</t>
  </si>
  <si>
    <t>核医学设备</t>
  </si>
  <si>
    <t>A032015</t>
  </si>
  <si>
    <t>医用射线防护材料和设备</t>
  </si>
  <si>
    <t>A032016</t>
  </si>
  <si>
    <t>医用射线监检测设备及用具</t>
  </si>
  <si>
    <t>A032017</t>
  </si>
  <si>
    <t>临床检验设备</t>
  </si>
  <si>
    <t>A032018</t>
  </si>
  <si>
    <t>药房设备及器具</t>
  </si>
  <si>
    <t>A032019</t>
  </si>
  <si>
    <t>体外循环设备</t>
  </si>
  <si>
    <t>A032020</t>
  </si>
  <si>
    <t>人工脏器及功能辅助装置</t>
  </si>
  <si>
    <t>A032021</t>
  </si>
  <si>
    <t>假肢装置及材料</t>
  </si>
  <si>
    <t>A032022</t>
  </si>
  <si>
    <t>手术急救设备及器具</t>
  </si>
  <si>
    <t>A032023</t>
  </si>
  <si>
    <t>口腔科设备及技工室器具</t>
  </si>
  <si>
    <t>A032024</t>
  </si>
  <si>
    <t>病房护理及医院通用设备</t>
  </si>
  <si>
    <t>A032025</t>
  </si>
  <si>
    <t>消毒灭菌设备及器具</t>
  </si>
  <si>
    <t>A032026</t>
  </si>
  <si>
    <t>医用低温、冷疗设备</t>
  </si>
  <si>
    <t>A032027</t>
  </si>
  <si>
    <t>防疫、防护卫生装备及器具</t>
  </si>
  <si>
    <t>A032028</t>
  </si>
  <si>
    <t>助残器具</t>
  </si>
  <si>
    <t>A032029</t>
  </si>
  <si>
    <t>骨科材料</t>
  </si>
  <si>
    <t>A032030</t>
  </si>
  <si>
    <t>介入诊断和治疗用材料</t>
  </si>
  <si>
    <t>A032031</t>
  </si>
  <si>
    <t>兽医设备</t>
  </si>
  <si>
    <t>A032032</t>
  </si>
  <si>
    <t>医疗设备零部件</t>
  </si>
  <si>
    <t>A032099</t>
  </si>
  <si>
    <t>其他医疗设备</t>
  </si>
  <si>
    <t>A0321</t>
  </si>
  <si>
    <t>电工、电子专用生产设备</t>
  </si>
  <si>
    <t>A032101</t>
  </si>
  <si>
    <t>电工专用生产设备</t>
  </si>
  <si>
    <t>A032102</t>
  </si>
  <si>
    <t>电池生产专用设备</t>
  </si>
  <si>
    <t>A032103</t>
  </si>
  <si>
    <t>电子工业专用生产设备</t>
  </si>
  <si>
    <t>A032104</t>
  </si>
  <si>
    <t>家用电器专用生产设备</t>
  </si>
  <si>
    <t>A032105</t>
  </si>
  <si>
    <t>电工、电子专用生产设备零部
件</t>
  </si>
  <si>
    <t>A032199</t>
  </si>
  <si>
    <t>其他电工、电子专用生产设备</t>
  </si>
  <si>
    <t>A0322</t>
  </si>
  <si>
    <t>安全生产设备</t>
  </si>
  <si>
    <t>A032201</t>
  </si>
  <si>
    <t>煤矿安全设备</t>
  </si>
  <si>
    <t>A032202</t>
  </si>
  <si>
    <t>非煤矿山安全设备</t>
  </si>
  <si>
    <t>A032203</t>
  </si>
  <si>
    <t>危险化学品安全设备</t>
  </si>
  <si>
    <t>A032204</t>
  </si>
  <si>
    <t>烟花爆竹行业安全设备</t>
  </si>
  <si>
    <t>A032205</t>
  </si>
  <si>
    <t>公路行业安全设备</t>
  </si>
  <si>
    <t>A032206</t>
  </si>
  <si>
    <t>铁路行业安全设备</t>
  </si>
  <si>
    <t>A032207</t>
  </si>
  <si>
    <t>民航行业安全设备</t>
  </si>
  <si>
    <t>A032208</t>
  </si>
  <si>
    <t>应急救援设备类</t>
  </si>
  <si>
    <t>A032209</t>
  </si>
  <si>
    <t>安全生产设备零部件</t>
  </si>
  <si>
    <t>A032299</t>
  </si>
  <si>
    <t>其他安全生产设备</t>
  </si>
  <si>
    <t>A0323</t>
  </si>
  <si>
    <t>邮政专用设备</t>
  </si>
  <si>
    <t>A032301</t>
  </si>
  <si>
    <t>邮政内部处理设备</t>
  </si>
  <si>
    <t>A032302</t>
  </si>
  <si>
    <t>邮政营业投递设备</t>
  </si>
  <si>
    <t>A032303</t>
  </si>
  <si>
    <t>邮政除尘设备</t>
  </si>
  <si>
    <t>A032304</t>
  </si>
  <si>
    <t>邮政清洗缝补设备</t>
  </si>
  <si>
    <t>A032305</t>
  </si>
  <si>
    <t>邮政储汇设备</t>
  </si>
  <si>
    <t>A032306</t>
  </si>
  <si>
    <t>邮政专用设备零部件</t>
  </si>
  <si>
    <t>A032399</t>
  </si>
  <si>
    <t>其他邮政专用设备</t>
  </si>
  <si>
    <t>A0324</t>
  </si>
  <si>
    <t>环境污染防治设备</t>
  </si>
  <si>
    <t>A032401</t>
  </si>
  <si>
    <t>大气污染防治设备</t>
  </si>
  <si>
    <t>A032402</t>
  </si>
  <si>
    <t>水质污染防治设备</t>
  </si>
  <si>
    <t>A032403</t>
  </si>
  <si>
    <t>固体废弃物处理设备</t>
  </si>
  <si>
    <t>A032404</t>
  </si>
  <si>
    <t>噪声控制设备</t>
  </si>
  <si>
    <t>A032405</t>
  </si>
  <si>
    <t>环保监测设备</t>
  </si>
  <si>
    <t>A032406</t>
  </si>
  <si>
    <t>金属废料回收设备</t>
  </si>
  <si>
    <t>A032407</t>
  </si>
  <si>
    <t>非金属废料回收设备</t>
  </si>
  <si>
    <t>A032408</t>
  </si>
  <si>
    <t>核与辐射安全设备</t>
  </si>
  <si>
    <t>A032409</t>
  </si>
  <si>
    <t>环境污染防治设备零部件</t>
  </si>
  <si>
    <t>A032499</t>
  </si>
  <si>
    <t>其他环境污染防治设备</t>
  </si>
  <si>
    <t>A032502</t>
  </si>
  <si>
    <t>交通管理设备</t>
  </si>
  <si>
    <t>A032503</t>
  </si>
  <si>
    <t>物证检验鉴定设备</t>
  </si>
  <si>
    <t>A032504</t>
  </si>
  <si>
    <t>安全、检查、监视、报警设备</t>
  </si>
  <si>
    <t>A032505</t>
  </si>
  <si>
    <t>爆炸物处置设备</t>
  </si>
  <si>
    <t>A032506</t>
  </si>
  <si>
    <t>技术侦察取证设备</t>
  </si>
  <si>
    <t>A032507</t>
  </si>
  <si>
    <t>警械设备</t>
  </si>
  <si>
    <t>A032508</t>
  </si>
  <si>
    <t>非杀伤性武器</t>
  </si>
  <si>
    <t>A032509</t>
  </si>
  <si>
    <t>防护防暴装备</t>
  </si>
  <si>
    <t>A032510</t>
  </si>
  <si>
    <t>出入境设备</t>
  </si>
  <si>
    <t>A032511</t>
  </si>
  <si>
    <t>网络监察设备</t>
  </si>
  <si>
    <t>A032512</t>
  </si>
  <si>
    <t>政法、检测专用设备零部件</t>
  </si>
  <si>
    <t>A0326</t>
  </si>
  <si>
    <t>水工机械</t>
  </si>
  <si>
    <t>A032601</t>
  </si>
  <si>
    <t>清淤机械</t>
  </si>
  <si>
    <t>A032602</t>
  </si>
  <si>
    <t>破冰机械</t>
  </si>
  <si>
    <t>A032603</t>
  </si>
  <si>
    <t>A032604</t>
  </si>
  <si>
    <t>水工机械零部件</t>
  </si>
  <si>
    <t>A032699</t>
  </si>
  <si>
    <t>其他水工机械</t>
  </si>
  <si>
    <t>A0327</t>
  </si>
  <si>
    <t>边界勘界和联检专用设备</t>
  </si>
  <si>
    <t>A032701</t>
  </si>
  <si>
    <t>边界勘界和联检专用车辆</t>
  </si>
  <si>
    <t>A032702</t>
  </si>
  <si>
    <t>边界勘界和联检专用船艇</t>
  </si>
  <si>
    <t>A032703</t>
  </si>
  <si>
    <t>边界勘界和联检专用办公设备</t>
  </si>
  <si>
    <t>A032704</t>
  </si>
  <si>
    <t>边界勘界和联检专用测量设备</t>
  </si>
  <si>
    <t>A032705</t>
  </si>
  <si>
    <t>边界勘界和联检专用通讯设备</t>
  </si>
  <si>
    <t>A032706</t>
  </si>
  <si>
    <t>边界和联检专用设备零部件</t>
  </si>
  <si>
    <t>A032799</t>
  </si>
  <si>
    <t>其他边界和联检专用设备</t>
  </si>
  <si>
    <t>A0328</t>
  </si>
  <si>
    <t>货币处理专用设备</t>
  </si>
  <si>
    <t>A032801</t>
  </si>
  <si>
    <t>钞票处理设备</t>
  </si>
  <si>
    <t>A032802</t>
  </si>
  <si>
    <t>货币清分处理设备</t>
  </si>
  <si>
    <t>A032803</t>
  </si>
  <si>
    <t>货币销毁处理设备</t>
  </si>
  <si>
    <t>A032804</t>
  </si>
  <si>
    <t>金库门</t>
  </si>
  <si>
    <t>A032805</t>
  </si>
  <si>
    <t>货币处理设备零部件</t>
  </si>
  <si>
    <t>A032899</t>
  </si>
  <si>
    <t>其他货币处理设备</t>
  </si>
  <si>
    <t>A0329</t>
  </si>
  <si>
    <t>殡葬设备及用品</t>
  </si>
  <si>
    <t>A032901</t>
  </si>
  <si>
    <t>火化设备</t>
  </si>
  <si>
    <t>A032902</t>
  </si>
  <si>
    <t>殡仪设备及用品</t>
  </si>
  <si>
    <t>A032903</t>
  </si>
  <si>
    <t>殡葬设备零部件</t>
  </si>
  <si>
    <t>A032999</t>
  </si>
  <si>
    <t>其他殡葬设备及用品</t>
  </si>
  <si>
    <t>A0330</t>
  </si>
  <si>
    <t>铁路运输设备</t>
  </si>
  <si>
    <t>A033001</t>
  </si>
  <si>
    <t>机车</t>
  </si>
  <si>
    <t>A033002</t>
  </si>
  <si>
    <t>A033003</t>
  </si>
  <si>
    <t>货车</t>
  </si>
  <si>
    <t>A033004</t>
  </si>
  <si>
    <t>大型养路机械</t>
  </si>
  <si>
    <t>A033005</t>
  </si>
  <si>
    <t>铁路专用设备</t>
  </si>
  <si>
    <t>A033006</t>
  </si>
  <si>
    <t>铁路专用设备零部件</t>
  </si>
  <si>
    <t>A033099</t>
  </si>
  <si>
    <t>其他铁路运输设备</t>
  </si>
  <si>
    <t>水上交通运输设备</t>
  </si>
  <si>
    <t>A033101</t>
  </si>
  <si>
    <t>货船</t>
  </si>
  <si>
    <t>A033102</t>
  </si>
  <si>
    <t>客船</t>
  </si>
  <si>
    <t>A033103</t>
  </si>
  <si>
    <t>拖船</t>
  </si>
  <si>
    <t>A033104</t>
  </si>
  <si>
    <t>驳船</t>
  </si>
  <si>
    <t>A033105</t>
  </si>
  <si>
    <t>渔船</t>
  </si>
  <si>
    <t>A033106</t>
  </si>
  <si>
    <t>海洋、内水调查和开发船</t>
  </si>
  <si>
    <t>A033107</t>
  </si>
  <si>
    <t>电气作业和海底工程作业船</t>
  </si>
  <si>
    <t>A033108</t>
  </si>
  <si>
    <t>挖泥、打桩船（驳）</t>
  </si>
  <si>
    <t>A033109</t>
  </si>
  <si>
    <t>起重船和囤船</t>
  </si>
  <si>
    <t>A033110</t>
  </si>
  <si>
    <t>水面工作船</t>
  </si>
  <si>
    <t>A033111</t>
  </si>
  <si>
    <t>特种作业船</t>
  </si>
  <si>
    <t>A033112</t>
  </si>
  <si>
    <t>机动船</t>
  </si>
  <si>
    <t>A033113</t>
  </si>
  <si>
    <t>浮船坞、码头和维修工作船</t>
  </si>
  <si>
    <t>A033114</t>
  </si>
  <si>
    <t>船舶制造专用设备</t>
  </si>
  <si>
    <t>A033115</t>
  </si>
  <si>
    <t>潜水设备</t>
  </si>
  <si>
    <t>A033116</t>
  </si>
  <si>
    <t>航标设施</t>
  </si>
  <si>
    <t>A033117</t>
  </si>
  <si>
    <t>航标灯、闪光器</t>
  </si>
  <si>
    <t>A033118</t>
  </si>
  <si>
    <t>水上交通运输设备零部件</t>
  </si>
  <si>
    <t>A033199</t>
  </si>
  <si>
    <t>其他水上交通运输设备</t>
  </si>
  <si>
    <t>A0332</t>
  </si>
  <si>
    <t>航空器及其配套设备</t>
  </si>
  <si>
    <t>A033201</t>
  </si>
  <si>
    <t>固定翼飞机</t>
  </si>
  <si>
    <t>A033202</t>
  </si>
  <si>
    <t>直升机</t>
  </si>
  <si>
    <t>A033203</t>
  </si>
  <si>
    <t>专用飞机</t>
  </si>
  <si>
    <t>A033204</t>
  </si>
  <si>
    <t>飞行器</t>
  </si>
  <si>
    <t>A033205</t>
  </si>
  <si>
    <t>飞机维修设备</t>
  </si>
  <si>
    <t>A033206</t>
  </si>
  <si>
    <t>航空港专用设备</t>
  </si>
  <si>
    <t>A033207</t>
  </si>
  <si>
    <t>机场地面特种车辆</t>
  </si>
  <si>
    <t>A033208</t>
  </si>
  <si>
    <t>火箭及发射、维护设施</t>
  </si>
  <si>
    <t>A033209</t>
  </si>
  <si>
    <t>人造卫星</t>
  </si>
  <si>
    <t>A033210</t>
  </si>
  <si>
    <t>航空器零部件</t>
  </si>
  <si>
    <t>A033299</t>
  </si>
  <si>
    <t>其他航空器及其配套设备</t>
  </si>
  <si>
    <t>A0333</t>
  </si>
  <si>
    <t>海洋仪器设备</t>
  </si>
  <si>
    <t>A033301</t>
  </si>
  <si>
    <t>海洋水文气象仪器设备</t>
  </si>
  <si>
    <t>A033302</t>
  </si>
  <si>
    <t>海洋地质地球物理仪器设备</t>
  </si>
  <si>
    <t>A033303</t>
  </si>
  <si>
    <t>海洋生物仪器设备</t>
  </si>
  <si>
    <t>A033304</t>
  </si>
  <si>
    <t>海洋化学仪器设备</t>
  </si>
  <si>
    <t>A033305</t>
  </si>
  <si>
    <t>海洋声光仪器设备</t>
  </si>
  <si>
    <t>A033307</t>
  </si>
  <si>
    <t>海洋综合观测平台</t>
  </si>
  <si>
    <t>A033308</t>
  </si>
  <si>
    <t>海洋执法专用装备</t>
  </si>
  <si>
    <t>A033309</t>
  </si>
  <si>
    <t>海洋计量检测设备</t>
  </si>
  <si>
    <t>A033310</t>
  </si>
  <si>
    <t>海水淡化与综合利用设备</t>
  </si>
  <si>
    <t>A033311</t>
  </si>
  <si>
    <t>海洋类仪器设备零部件</t>
  </si>
  <si>
    <t>A033399</t>
  </si>
  <si>
    <t>其他海洋类仪器设备</t>
  </si>
  <si>
    <t>A0334</t>
  </si>
  <si>
    <t>专用仪器仪表</t>
  </si>
  <si>
    <t>A033401</t>
  </si>
  <si>
    <t>农林牧渔专用仪器</t>
  </si>
  <si>
    <t>A033402</t>
  </si>
  <si>
    <t>地质勘探、钻采及人工地震仪
器</t>
  </si>
  <si>
    <t>A033403</t>
  </si>
  <si>
    <t>地震专用仪器</t>
  </si>
  <si>
    <t>A033405</t>
  </si>
  <si>
    <t>大坝观测仪器</t>
  </si>
  <si>
    <t>A033406</t>
  </si>
  <si>
    <t>电站热工仪表</t>
  </si>
  <si>
    <t>A033407</t>
  </si>
  <si>
    <t>电力数字仪表</t>
  </si>
  <si>
    <t>A033408</t>
  </si>
  <si>
    <t>气象仪器</t>
  </si>
  <si>
    <t>A033409</t>
  </si>
  <si>
    <t>水文仪器设备</t>
  </si>
  <si>
    <t>A033410</t>
  </si>
  <si>
    <t>测绘专用仪器</t>
  </si>
  <si>
    <t>A033411</t>
  </si>
  <si>
    <t>天文仪器</t>
  </si>
  <si>
    <t>A033413</t>
  </si>
  <si>
    <t>核子及核辐射测量仪器</t>
  </si>
  <si>
    <t>A033414</t>
  </si>
  <si>
    <t>航空仪器</t>
  </si>
  <si>
    <t>A033415</t>
  </si>
  <si>
    <t>航天仪器</t>
  </si>
  <si>
    <t>A033416</t>
  </si>
  <si>
    <t>船舶专用仪器</t>
  </si>
  <si>
    <t>A033417</t>
  </si>
  <si>
    <t>纺织专用仪器</t>
  </si>
  <si>
    <t>A033418</t>
  </si>
  <si>
    <t>建筑工程仪器</t>
  </si>
  <si>
    <t>A033419</t>
  </si>
  <si>
    <t>汽车拖拉机仪表</t>
  </si>
  <si>
    <t>A033420</t>
  </si>
  <si>
    <t>动力测量仪器</t>
  </si>
  <si>
    <t>A033421</t>
  </si>
  <si>
    <t>心理仪器</t>
  </si>
  <si>
    <t>A033422</t>
  </si>
  <si>
    <t>生理仪器</t>
  </si>
  <si>
    <t>A033423</t>
  </si>
  <si>
    <t>专用仪器仪表零部件</t>
  </si>
  <si>
    <t>A033499</t>
  </si>
  <si>
    <t>其他专用仪器仪表</t>
  </si>
  <si>
    <t>A0335</t>
  </si>
  <si>
    <t>文艺设备</t>
  </si>
  <si>
    <t>A033501</t>
  </si>
  <si>
    <t>乐器</t>
  </si>
  <si>
    <t>A033502</t>
  </si>
  <si>
    <t>演出服装</t>
  </si>
  <si>
    <t>A033503</t>
  </si>
  <si>
    <t>舞台设备</t>
  </si>
  <si>
    <t>A033504</t>
  </si>
  <si>
    <t>影剧院设备</t>
  </si>
  <si>
    <t>A033505</t>
  </si>
  <si>
    <t>文艺设备零附件</t>
  </si>
  <si>
    <t>A033599</t>
  </si>
  <si>
    <t>其他文艺设备</t>
  </si>
  <si>
    <t>体育设备</t>
  </si>
  <si>
    <t>A033601</t>
  </si>
  <si>
    <t>田赛设备</t>
  </si>
  <si>
    <t>A033602</t>
  </si>
  <si>
    <t>径赛设备</t>
  </si>
  <si>
    <t>A033603</t>
  </si>
  <si>
    <t>球类设备</t>
  </si>
  <si>
    <t>A033604</t>
  </si>
  <si>
    <t>体操设备</t>
  </si>
  <si>
    <t>A033605</t>
  </si>
  <si>
    <t>举重设备</t>
  </si>
  <si>
    <t>A033606</t>
  </si>
  <si>
    <t>游泳设备</t>
  </si>
  <si>
    <t>A033607</t>
  </si>
  <si>
    <t>跳水设备</t>
  </si>
  <si>
    <t>A033609</t>
  </si>
  <si>
    <t>潜水运动设备</t>
  </si>
  <si>
    <t>A033610</t>
  </si>
  <si>
    <t>冰上运动设备</t>
  </si>
  <si>
    <t>A033611</t>
  </si>
  <si>
    <t>雪上运动设备</t>
  </si>
  <si>
    <t>A033612</t>
  </si>
  <si>
    <t>射击设备</t>
  </si>
  <si>
    <t>A033613</t>
  </si>
  <si>
    <t>击剑设备</t>
  </si>
  <si>
    <t>A033614</t>
  </si>
  <si>
    <t>射箭设备</t>
  </si>
  <si>
    <t>A033615</t>
  </si>
  <si>
    <t>摩托车运动设备</t>
  </si>
  <si>
    <t>A033616</t>
  </si>
  <si>
    <t>自行车运动设备</t>
  </si>
  <si>
    <t>A033617</t>
  </si>
  <si>
    <t>赛车运动设备</t>
  </si>
  <si>
    <t>A033618</t>
  </si>
  <si>
    <t>赛马和马术运动设备</t>
  </si>
  <si>
    <t>A033619</t>
  </si>
  <si>
    <t>拳击、跆拳道设备</t>
  </si>
  <si>
    <t>A033620</t>
  </si>
  <si>
    <t>摔跤、柔道设备</t>
  </si>
  <si>
    <t>A033621</t>
  </si>
  <si>
    <t>散打、武术设备</t>
  </si>
  <si>
    <t>A033622</t>
  </si>
  <si>
    <t>棋牌类运动设备</t>
  </si>
  <si>
    <t>A033623</t>
  </si>
  <si>
    <t>航模、海模及其他模型设备</t>
  </si>
  <si>
    <t>A033624</t>
  </si>
  <si>
    <t>垂钓器具和用品</t>
  </si>
  <si>
    <t>A033625</t>
  </si>
  <si>
    <t>登山设备</t>
  </si>
  <si>
    <t>A033626</t>
  </si>
  <si>
    <t>健身设备</t>
  </si>
  <si>
    <t>A033627</t>
  </si>
  <si>
    <t>运动康复设备</t>
  </si>
  <si>
    <t>A033628</t>
  </si>
  <si>
    <t>残疾人体育及训练设备</t>
  </si>
  <si>
    <t>A033630</t>
  </si>
  <si>
    <t>体育设备零附件</t>
  </si>
  <si>
    <t>A033699</t>
  </si>
  <si>
    <t>其他体育设备</t>
  </si>
  <si>
    <t>A0337</t>
  </si>
  <si>
    <t>娱乐设备</t>
  </si>
  <si>
    <t>A033701</t>
  </si>
  <si>
    <t>成套游乐场设备</t>
  </si>
  <si>
    <t>A033702</t>
  </si>
  <si>
    <t>一般游乐场设备</t>
  </si>
  <si>
    <t>A033703</t>
  </si>
  <si>
    <t>智能游艺设备</t>
  </si>
  <si>
    <t>A033704</t>
  </si>
  <si>
    <t>博弈设备</t>
  </si>
  <si>
    <t>A033705</t>
  </si>
  <si>
    <t>彩票销售设备</t>
  </si>
  <si>
    <t>A033706</t>
  </si>
  <si>
    <t>卡拉OK设备</t>
  </si>
  <si>
    <t>A033707</t>
  </si>
  <si>
    <t>游戏游览用车、船</t>
  </si>
  <si>
    <t>A033708</t>
  </si>
  <si>
    <t>活动辅助设备</t>
  </si>
  <si>
    <t>A033709</t>
  </si>
  <si>
    <t>娱乐设备零附件</t>
  </si>
  <si>
    <t>A033799</t>
  </si>
  <si>
    <t>其他娱乐设备</t>
  </si>
  <si>
    <t>A04</t>
  </si>
  <si>
    <t>文物和陈列品</t>
  </si>
  <si>
    <t>A0401</t>
  </si>
  <si>
    <t>文物</t>
  </si>
  <si>
    <t>A040101</t>
  </si>
  <si>
    <t>不可移动文物</t>
  </si>
  <si>
    <t>A04010101</t>
  </si>
  <si>
    <t>古遗址</t>
  </si>
  <si>
    <t>A04010102</t>
  </si>
  <si>
    <t>古墓葬</t>
  </si>
  <si>
    <t>A04010103</t>
  </si>
  <si>
    <t>古建筑</t>
  </si>
  <si>
    <t>A04010104</t>
  </si>
  <si>
    <t>石窟寺</t>
  </si>
  <si>
    <t>A04010105</t>
  </si>
  <si>
    <t>原址石刻</t>
  </si>
  <si>
    <t>A04010106</t>
  </si>
  <si>
    <t>近现代重要史迹及代表性建
筑</t>
  </si>
  <si>
    <t>A04010199</t>
  </si>
  <si>
    <t>其他不可移动文物</t>
  </si>
  <si>
    <t>A040102</t>
  </si>
  <si>
    <t>可移动文物</t>
  </si>
  <si>
    <t>A04010201</t>
  </si>
  <si>
    <t>考古发掘出土文物</t>
  </si>
  <si>
    <t>A04010202</t>
  </si>
  <si>
    <t>传世文物</t>
  </si>
  <si>
    <t>A04010203</t>
  </si>
  <si>
    <t>古生物化石</t>
  </si>
  <si>
    <t>A04010299</t>
  </si>
  <si>
    <t>其他可移动文物</t>
  </si>
  <si>
    <t>A0402</t>
  </si>
  <si>
    <t>陈列品</t>
  </si>
  <si>
    <t>A040201</t>
  </si>
  <si>
    <t>标本</t>
  </si>
  <si>
    <t>A04020101</t>
  </si>
  <si>
    <t>动物标本</t>
  </si>
  <si>
    <t>A04020102</t>
  </si>
  <si>
    <t>人体标本</t>
  </si>
  <si>
    <t>A04020103</t>
  </si>
  <si>
    <t>人体病理标本</t>
  </si>
  <si>
    <t>A04020104</t>
  </si>
  <si>
    <t>植物标本</t>
  </si>
  <si>
    <t>A04020105</t>
  </si>
  <si>
    <t>医药标本</t>
  </si>
  <si>
    <t>A04020106</t>
  </si>
  <si>
    <t>矿物标本</t>
  </si>
  <si>
    <t>A04020199</t>
  </si>
  <si>
    <t>其他标本</t>
  </si>
  <si>
    <t>A040202</t>
  </si>
  <si>
    <t>模型</t>
  </si>
  <si>
    <t>A04020201</t>
  </si>
  <si>
    <t>天体模型</t>
  </si>
  <si>
    <t>A04020202</t>
  </si>
  <si>
    <t>生物模型</t>
  </si>
  <si>
    <t>A04020203</t>
  </si>
  <si>
    <t>人体模型</t>
  </si>
  <si>
    <t>A04020204</t>
  </si>
  <si>
    <t>人体病理模型</t>
  </si>
  <si>
    <t>A04020299</t>
  </si>
  <si>
    <t>其他模型</t>
  </si>
  <si>
    <t>A040203</t>
  </si>
  <si>
    <t>古玩及珍藏品</t>
  </si>
  <si>
    <t>A040204</t>
  </si>
  <si>
    <t>艺术陶瓷制品</t>
  </si>
  <si>
    <t>A040205</t>
  </si>
  <si>
    <t>玻璃艺术品</t>
  </si>
  <si>
    <t>A040299</t>
  </si>
  <si>
    <t>其他陈列品</t>
  </si>
  <si>
    <t>A05</t>
  </si>
  <si>
    <t>图书和档案</t>
  </si>
  <si>
    <t>A0501</t>
  </si>
  <si>
    <t>图书</t>
  </si>
  <si>
    <t>A05010102</t>
  </si>
  <si>
    <t>词典</t>
  </si>
  <si>
    <t>A05010103</t>
  </si>
  <si>
    <t>百科全书</t>
  </si>
  <si>
    <t>A05010104</t>
  </si>
  <si>
    <t>年鉴及系列丛书</t>
  </si>
  <si>
    <t>A05010105</t>
  </si>
  <si>
    <t>儿童图画书及涂色书</t>
  </si>
  <si>
    <t>A05010199</t>
  </si>
  <si>
    <t>地图册、图表集和其他图表
书籍</t>
  </si>
  <si>
    <t>A050102</t>
  </si>
  <si>
    <t>盲文图书</t>
  </si>
  <si>
    <t>A05010201</t>
  </si>
  <si>
    <t>盲文书籍、课本</t>
  </si>
  <si>
    <t>A05010202</t>
  </si>
  <si>
    <t>盲文词典</t>
  </si>
  <si>
    <t>A05010203</t>
  </si>
  <si>
    <t>盲文百科全书</t>
  </si>
  <si>
    <t>A05010204</t>
  </si>
  <si>
    <t>盲文年鉴及系列丛书</t>
  </si>
  <si>
    <t>A05010299</t>
  </si>
  <si>
    <t>盲文地图册、图表集和其他
图表书籍</t>
  </si>
  <si>
    <t>A050103</t>
  </si>
  <si>
    <t>电子图书</t>
  </si>
  <si>
    <t>A05010301</t>
  </si>
  <si>
    <t>电子书籍、课本</t>
  </si>
  <si>
    <t>A05010302</t>
  </si>
  <si>
    <t>电子词典</t>
  </si>
  <si>
    <t>A05010303</t>
  </si>
  <si>
    <t>电子百科全书</t>
  </si>
  <si>
    <t>A05010304</t>
  </si>
  <si>
    <t>电子年鉴及系列丛书</t>
  </si>
  <si>
    <t>A05010305</t>
  </si>
  <si>
    <t>电子儿童图画书及涂色书</t>
  </si>
  <si>
    <t>A05010399</t>
  </si>
  <si>
    <t>电子地图册、图表集和其他
图表书籍</t>
  </si>
  <si>
    <t>A050104</t>
  </si>
  <si>
    <t>普通期刊</t>
  </si>
  <si>
    <t>A05010401</t>
  </si>
  <si>
    <t>日刊</t>
  </si>
  <si>
    <t>A05010402</t>
  </si>
  <si>
    <t>周刊</t>
  </si>
  <si>
    <t>A05010403</t>
  </si>
  <si>
    <t>月刊</t>
  </si>
  <si>
    <t>A05010499</t>
  </si>
  <si>
    <t>其他普通期刊</t>
  </si>
  <si>
    <t>A050105</t>
  </si>
  <si>
    <t>电子期刊</t>
  </si>
  <si>
    <t>A05010501</t>
  </si>
  <si>
    <t>电子日刊</t>
  </si>
  <si>
    <t>A05010502</t>
  </si>
  <si>
    <t>电子周刊</t>
  </si>
  <si>
    <t>A05010503</t>
  </si>
  <si>
    <t>电子月刊</t>
  </si>
  <si>
    <t>A05010599</t>
  </si>
  <si>
    <t>其他电子期刊</t>
  </si>
  <si>
    <t>A050199</t>
  </si>
  <si>
    <t>其他期刊</t>
  </si>
  <si>
    <t>A0502</t>
  </si>
  <si>
    <t>资料</t>
  </si>
  <si>
    <t>A050201</t>
  </si>
  <si>
    <t>特种文献资料</t>
  </si>
  <si>
    <t>A050202</t>
  </si>
  <si>
    <t>缩微资料</t>
  </si>
  <si>
    <t>A050203</t>
  </si>
  <si>
    <t>视听资料</t>
  </si>
  <si>
    <t>A050204</t>
  </si>
  <si>
    <t>机读资料</t>
  </si>
  <si>
    <t>A050299</t>
  </si>
  <si>
    <t>其他资料</t>
  </si>
  <si>
    <t>A0503</t>
  </si>
  <si>
    <t>档案</t>
  </si>
  <si>
    <t>A050301</t>
  </si>
  <si>
    <t>纸质档案</t>
  </si>
  <si>
    <t>A050302</t>
  </si>
  <si>
    <t>声像档案</t>
  </si>
  <si>
    <t>A050303</t>
  </si>
  <si>
    <t>照片档案</t>
  </si>
  <si>
    <t>A050304</t>
  </si>
  <si>
    <t>底图</t>
  </si>
  <si>
    <t>A050305</t>
  </si>
  <si>
    <t>电子档案</t>
  </si>
  <si>
    <t>A050306</t>
  </si>
  <si>
    <t>缩微胶片档案</t>
  </si>
  <si>
    <t>A050307</t>
  </si>
  <si>
    <t>实物档案</t>
  </si>
  <si>
    <t>A050399</t>
  </si>
  <si>
    <t>其他档案资料</t>
  </si>
  <si>
    <t>A0599</t>
  </si>
  <si>
    <t>其他图书、档案</t>
  </si>
  <si>
    <t>A0601</t>
  </si>
  <si>
    <t>床类</t>
  </si>
  <si>
    <t>A060101</t>
  </si>
  <si>
    <t>钢木床类</t>
  </si>
  <si>
    <t>A060102</t>
  </si>
  <si>
    <t>钢塑床类</t>
  </si>
  <si>
    <t>A060103</t>
  </si>
  <si>
    <t>轻金属床类</t>
  </si>
  <si>
    <t>A060104</t>
  </si>
  <si>
    <t>木制床类</t>
  </si>
  <si>
    <t>A060105</t>
  </si>
  <si>
    <t>塑料床类</t>
  </si>
  <si>
    <t>A060106</t>
  </si>
  <si>
    <t>竹制床类</t>
  </si>
  <si>
    <t>A060107</t>
  </si>
  <si>
    <t>藤床类</t>
  </si>
  <si>
    <t>A060199</t>
  </si>
  <si>
    <t>其他床类</t>
  </si>
  <si>
    <t>A060201</t>
  </si>
  <si>
    <t>钢木台、桌类</t>
  </si>
  <si>
    <t>A060202</t>
  </si>
  <si>
    <t xml:space="preserve">钢台、桌类
</t>
  </si>
  <si>
    <t>A060203</t>
  </si>
  <si>
    <t>钢塑台、桌类</t>
  </si>
  <si>
    <t>A060204</t>
  </si>
  <si>
    <t>轻金属台、桌类</t>
  </si>
  <si>
    <t>A060206</t>
  </si>
  <si>
    <t>塑料台、桌类</t>
  </si>
  <si>
    <t>A060207</t>
  </si>
  <si>
    <t>藤台、桌类</t>
  </si>
  <si>
    <t>A060299</t>
  </si>
  <si>
    <t>其他台、桌类</t>
  </si>
  <si>
    <t>A060301</t>
  </si>
  <si>
    <t>金属骨架为主的椅凳类</t>
  </si>
  <si>
    <t>木骨架为主的椅凳类</t>
  </si>
  <si>
    <t>A060303</t>
  </si>
  <si>
    <t>塑料椅凳类</t>
  </si>
  <si>
    <t>A060304</t>
  </si>
  <si>
    <t>竹制椅凳类</t>
  </si>
  <si>
    <t>A060305</t>
  </si>
  <si>
    <t>藤椅凳类</t>
  </si>
  <si>
    <t>沙发类</t>
  </si>
  <si>
    <t>A060401</t>
  </si>
  <si>
    <t>金属骨架沙发类</t>
  </si>
  <si>
    <t>木骨架沙发类</t>
  </si>
  <si>
    <t>A060403</t>
  </si>
  <si>
    <t>竹制、藤制等类似材料沙发类</t>
  </si>
  <si>
    <t>A060404</t>
  </si>
  <si>
    <t>塑料沙发类</t>
  </si>
  <si>
    <t>A060405</t>
  </si>
  <si>
    <t xml:space="preserve">竹制沙发类
</t>
  </si>
  <si>
    <t>A060406</t>
  </si>
  <si>
    <t>藤沙发类</t>
  </si>
  <si>
    <t>A060499</t>
  </si>
  <si>
    <t>其他沙发类</t>
  </si>
  <si>
    <t>木质柜类</t>
  </si>
  <si>
    <t>A060599</t>
  </si>
  <si>
    <t>其他柜类</t>
  </si>
  <si>
    <t>A0606</t>
  </si>
  <si>
    <t>架类</t>
  </si>
  <si>
    <t>A060602</t>
  </si>
  <si>
    <t>金属质架类</t>
  </si>
  <si>
    <t>A060699</t>
  </si>
  <si>
    <t>其他材质架类</t>
  </si>
  <si>
    <t>A0607</t>
  </si>
  <si>
    <t>屏风类</t>
  </si>
  <si>
    <t>A060701</t>
  </si>
  <si>
    <t>木质屏风类</t>
  </si>
  <si>
    <t>A060702</t>
  </si>
  <si>
    <t>金属质屏风类</t>
  </si>
  <si>
    <t>A060799</t>
  </si>
  <si>
    <t>其他材质屏风类</t>
  </si>
  <si>
    <t>A0608</t>
  </si>
  <si>
    <t>厨卫用具</t>
  </si>
  <si>
    <t>A060801</t>
  </si>
  <si>
    <t>厨房操作台</t>
  </si>
  <si>
    <t>A060802</t>
  </si>
  <si>
    <t>炊事机械</t>
  </si>
  <si>
    <t>A060803</t>
  </si>
  <si>
    <t>煤气罐（液化气罐）</t>
  </si>
  <si>
    <t>A060804</t>
  </si>
  <si>
    <t>水池</t>
  </si>
  <si>
    <t>A060805</t>
  </si>
  <si>
    <t>便器</t>
  </si>
  <si>
    <t>A060806</t>
  </si>
  <si>
    <t>水嘴</t>
  </si>
  <si>
    <t>A060807</t>
  </si>
  <si>
    <t>便器冲洗阀</t>
  </si>
  <si>
    <t>A060808</t>
  </si>
  <si>
    <t>水箱配件</t>
  </si>
  <si>
    <t>A060809</t>
  </si>
  <si>
    <t>阀门</t>
  </si>
  <si>
    <t>A060810</t>
  </si>
  <si>
    <t>淋浴器</t>
  </si>
  <si>
    <t>A060811</t>
  </si>
  <si>
    <t>淋浴房</t>
  </si>
  <si>
    <t>A060899</t>
  </si>
  <si>
    <t>其他厨卫用具</t>
  </si>
  <si>
    <t>A0610</t>
  </si>
  <si>
    <t>家用家具零配件</t>
  </si>
  <si>
    <t>A0699</t>
  </si>
  <si>
    <t>其他家具用具</t>
  </si>
  <si>
    <t>A07</t>
  </si>
  <si>
    <t>纺织原料、毛皮、被服装具</t>
  </si>
  <si>
    <t>A0701</t>
  </si>
  <si>
    <t>纺织用料</t>
  </si>
  <si>
    <t>A070101</t>
  </si>
  <si>
    <t>棉、化纤纺织及印染原料</t>
  </si>
  <si>
    <t>A070102</t>
  </si>
  <si>
    <t>毛纺织、染整加工原料</t>
  </si>
  <si>
    <t>A070103</t>
  </si>
  <si>
    <t>麻纺织原料</t>
  </si>
  <si>
    <t>A070104</t>
  </si>
  <si>
    <t>丝绢纺织及精加工原料</t>
  </si>
  <si>
    <t>A070199</t>
  </si>
  <si>
    <t>其他纺织用丝、线、布等</t>
  </si>
  <si>
    <t>A0702</t>
  </si>
  <si>
    <t>皮革、毛皮等用料</t>
  </si>
  <si>
    <t>A070201</t>
  </si>
  <si>
    <t>半成品革</t>
  </si>
  <si>
    <t>A070202</t>
  </si>
  <si>
    <t>成品革和再生革</t>
  </si>
  <si>
    <t>A070203</t>
  </si>
  <si>
    <t>鞣制及人造毛皮</t>
  </si>
  <si>
    <t>A070204</t>
  </si>
  <si>
    <t>加工羽毛（绒）</t>
  </si>
  <si>
    <t>A070299</t>
  </si>
  <si>
    <t>其他毛皮原料</t>
  </si>
  <si>
    <t>A070301</t>
  </si>
  <si>
    <t>被服</t>
  </si>
  <si>
    <t>A07030102</t>
  </si>
  <si>
    <t>羽绒、羽毛服装</t>
  </si>
  <si>
    <t>A07030103</t>
  </si>
  <si>
    <t>普通服装</t>
  </si>
  <si>
    <t>A07030104</t>
  </si>
  <si>
    <t>鞋、靴及附件</t>
  </si>
  <si>
    <t>A0703010401</t>
  </si>
  <si>
    <t>皮鞋或靴</t>
  </si>
  <si>
    <t>A0703010402</t>
  </si>
  <si>
    <t>运动鞋或靴</t>
  </si>
  <si>
    <t>A0703010499</t>
  </si>
  <si>
    <t>其他鞋或靴</t>
  </si>
  <si>
    <t>A07030105</t>
  </si>
  <si>
    <t>被服附件</t>
  </si>
  <si>
    <t>A0703010501</t>
  </si>
  <si>
    <t>帽子</t>
  </si>
  <si>
    <t>A0703010502</t>
  </si>
  <si>
    <t>围巾</t>
  </si>
  <si>
    <t>A0703010503</t>
  </si>
  <si>
    <t>领带</t>
  </si>
  <si>
    <t>A0703010504</t>
  </si>
  <si>
    <t>手套</t>
  </si>
  <si>
    <t>A0703010505</t>
  </si>
  <si>
    <t>皮带</t>
  </si>
  <si>
    <t>A0703010506</t>
  </si>
  <si>
    <t>拉链、纽扣</t>
  </si>
  <si>
    <t>A0703010599</t>
  </si>
  <si>
    <t>其他被服附件</t>
  </si>
  <si>
    <t>床上装具</t>
  </si>
  <si>
    <t>A07030201</t>
  </si>
  <si>
    <t>床褥单</t>
  </si>
  <si>
    <t>A07030202</t>
  </si>
  <si>
    <t>被面</t>
  </si>
  <si>
    <t>A07030203</t>
  </si>
  <si>
    <t>枕套</t>
  </si>
  <si>
    <t>A07030204</t>
  </si>
  <si>
    <t>被罩</t>
  </si>
  <si>
    <t>A07030205</t>
  </si>
  <si>
    <t>床罩</t>
  </si>
  <si>
    <t>A07030206</t>
  </si>
  <si>
    <t>毯子</t>
  </si>
  <si>
    <t>A07030207</t>
  </si>
  <si>
    <t>寝具及相关用品</t>
  </si>
  <si>
    <t>A07030208</t>
  </si>
  <si>
    <t>毛巾被</t>
  </si>
  <si>
    <t>A07030209</t>
  </si>
  <si>
    <t>枕巾</t>
  </si>
  <si>
    <t>A07030299</t>
  </si>
  <si>
    <t>其他床上用具</t>
  </si>
  <si>
    <t>A070303</t>
  </si>
  <si>
    <t>室内装具</t>
  </si>
  <si>
    <t>A07030301</t>
  </si>
  <si>
    <t>台布（桌布）</t>
  </si>
  <si>
    <t>A07030302</t>
  </si>
  <si>
    <t>毛巾</t>
  </si>
  <si>
    <t>A07030303</t>
  </si>
  <si>
    <t>方巾</t>
  </si>
  <si>
    <t>A07030304</t>
  </si>
  <si>
    <t>盥洗、厨房用织物制品</t>
  </si>
  <si>
    <t>A07030305</t>
  </si>
  <si>
    <t>窗帘及类似品</t>
  </si>
  <si>
    <t>A07030306</t>
  </si>
  <si>
    <t>垫子套</t>
  </si>
  <si>
    <t>A07030399</t>
  </si>
  <si>
    <t>其他室内装具</t>
  </si>
  <si>
    <t>A070304</t>
  </si>
  <si>
    <t>室外装具</t>
  </si>
  <si>
    <t>A07030401</t>
  </si>
  <si>
    <t>天篷、遮阳篷、帐篷</t>
  </si>
  <si>
    <t>A07030402</t>
  </si>
  <si>
    <t>船帆、风帆和野营用等物品</t>
  </si>
  <si>
    <t>A07030403</t>
  </si>
  <si>
    <t>降落伞</t>
  </si>
  <si>
    <t>A07030404</t>
  </si>
  <si>
    <t>绳、索、缆及其制品</t>
  </si>
  <si>
    <t>A07030499</t>
  </si>
  <si>
    <t>其他室外装具</t>
  </si>
  <si>
    <t>A070305</t>
  </si>
  <si>
    <t>箱、包和类似制品</t>
  </si>
  <si>
    <t>A07030501</t>
  </si>
  <si>
    <t>衣箱、提箱及类似容器</t>
  </si>
  <si>
    <t>A07030502</t>
  </si>
  <si>
    <t>手提包、背包</t>
  </si>
  <si>
    <t>A07030503</t>
  </si>
  <si>
    <t>钱包</t>
  </si>
  <si>
    <t>A07030599</t>
  </si>
  <si>
    <t>其他类似制品</t>
  </si>
  <si>
    <t>A0801</t>
  </si>
  <si>
    <t>纸及纸制品</t>
  </si>
  <si>
    <t>A080101</t>
  </si>
  <si>
    <t>纸浆</t>
  </si>
  <si>
    <t>A080102</t>
  </si>
  <si>
    <t>机制纸及纸板</t>
  </si>
  <si>
    <t>A080103</t>
  </si>
  <si>
    <t>加工纸</t>
  </si>
  <si>
    <t>A080104</t>
  </si>
  <si>
    <t>手工制纸及纸板</t>
  </si>
  <si>
    <t>A080105</t>
  </si>
  <si>
    <t>纸制品</t>
  </si>
  <si>
    <t>A08010501</t>
  </si>
  <si>
    <t>壁纸、墙纸及类似品</t>
  </si>
  <si>
    <t>A08010599</t>
  </si>
  <si>
    <t>其他纸制品</t>
  </si>
  <si>
    <t>A080201</t>
  </si>
  <si>
    <t>单证</t>
  </si>
  <si>
    <t>A080202</t>
  </si>
  <si>
    <t>票据</t>
  </si>
  <si>
    <t>A080203</t>
  </si>
  <si>
    <t>本册</t>
  </si>
  <si>
    <t>A080299</t>
  </si>
  <si>
    <t>其他印刷品</t>
  </si>
  <si>
    <t>A090102</t>
  </si>
  <si>
    <t>信纸</t>
  </si>
  <si>
    <t>A090103</t>
  </si>
  <si>
    <t>信封</t>
  </si>
  <si>
    <t>A090199</t>
  </si>
  <si>
    <t>A090204</t>
  </si>
  <si>
    <t>墨水盒</t>
  </si>
  <si>
    <t>A090205</t>
  </si>
  <si>
    <t>色带</t>
  </si>
  <si>
    <t>A0903</t>
  </si>
  <si>
    <t>墨、颜料</t>
  </si>
  <si>
    <t>A090301</t>
  </si>
  <si>
    <t>墨水</t>
  </si>
  <si>
    <t>A090302</t>
  </si>
  <si>
    <t>颜料</t>
  </si>
  <si>
    <t>A090401</t>
  </si>
  <si>
    <t>文具</t>
  </si>
  <si>
    <t>A090402</t>
  </si>
  <si>
    <t>笔</t>
  </si>
  <si>
    <t>A090403</t>
  </si>
  <si>
    <t>教具</t>
  </si>
  <si>
    <t>A090499</t>
  </si>
  <si>
    <t>其他文教用品</t>
  </si>
  <si>
    <t>A090501</t>
  </si>
  <si>
    <t>卫生用纸制品</t>
  </si>
  <si>
    <t>A090502</t>
  </si>
  <si>
    <t>消毒杀菌用品</t>
  </si>
  <si>
    <t>A090503</t>
  </si>
  <si>
    <t>肥(香)皂和合成洗涤剂</t>
  </si>
  <si>
    <t>A090504</t>
  </si>
  <si>
    <t>口腔清洁护理用品</t>
  </si>
  <si>
    <t>A090599</t>
  </si>
  <si>
    <t>其他清洁用具</t>
  </si>
  <si>
    <t>A0906</t>
  </si>
  <si>
    <t>信息化学品</t>
  </si>
  <si>
    <t>A090601</t>
  </si>
  <si>
    <t>胶片胶卷</t>
  </si>
  <si>
    <t>A090602</t>
  </si>
  <si>
    <t>录音录像带</t>
  </si>
  <si>
    <t>A090699</t>
  </si>
  <si>
    <t>其他信息载体</t>
  </si>
  <si>
    <t>A0999</t>
  </si>
  <si>
    <t>其他办公消耗用品及类似物品</t>
  </si>
  <si>
    <t>A10</t>
  </si>
  <si>
    <t>建筑建材</t>
  </si>
  <si>
    <t>A1001</t>
  </si>
  <si>
    <t>天然石料</t>
  </si>
  <si>
    <t>A100101</t>
  </si>
  <si>
    <t>天然大理石荒料</t>
  </si>
  <si>
    <t>A100102</t>
  </si>
  <si>
    <t>天然花岗石荒料</t>
  </si>
  <si>
    <t>A100103</t>
  </si>
  <si>
    <t>石英岩</t>
  </si>
  <si>
    <t>A10010301</t>
  </si>
  <si>
    <t>玻璃用石英岩</t>
  </si>
  <si>
    <t>A10010399</t>
  </si>
  <si>
    <t>其他石英岩</t>
  </si>
  <si>
    <t>A100104</t>
  </si>
  <si>
    <t>砂岩</t>
  </si>
  <si>
    <t>A100105</t>
  </si>
  <si>
    <t>板岩</t>
  </si>
  <si>
    <t>A100106</t>
  </si>
  <si>
    <t>蜡石</t>
  </si>
  <si>
    <t>A100199</t>
  </si>
  <si>
    <t>其他建筑用天然石料</t>
  </si>
  <si>
    <t>A1002</t>
  </si>
  <si>
    <t>木材、板材等</t>
  </si>
  <si>
    <t>A100201</t>
  </si>
  <si>
    <t>锯材</t>
  </si>
  <si>
    <t>A10020101</t>
  </si>
  <si>
    <t>普通锯材</t>
  </si>
  <si>
    <t>A10020102</t>
  </si>
  <si>
    <t>特种锯材</t>
  </si>
  <si>
    <t>A10020103</t>
  </si>
  <si>
    <t>枕木</t>
  </si>
  <si>
    <t>A10020199</t>
  </si>
  <si>
    <t>其他锯材</t>
  </si>
  <si>
    <t>A100202</t>
  </si>
  <si>
    <t>木片、木粒加工产品</t>
  </si>
  <si>
    <t>A10020201</t>
  </si>
  <si>
    <t>木片和木粒</t>
  </si>
  <si>
    <t>A10020202</t>
  </si>
  <si>
    <t>木丝、木粉</t>
  </si>
  <si>
    <t>A10020203</t>
  </si>
  <si>
    <t>锯末、木废料及碎片</t>
  </si>
  <si>
    <t>A100203</t>
  </si>
  <si>
    <t>人造板</t>
  </si>
  <si>
    <t>A10020301</t>
  </si>
  <si>
    <t>胶合板</t>
  </si>
  <si>
    <t>A10020302</t>
  </si>
  <si>
    <t>纤维板</t>
  </si>
  <si>
    <t>A10020303</t>
  </si>
  <si>
    <t>刨花板</t>
  </si>
  <si>
    <t>A10020304</t>
  </si>
  <si>
    <t>细木工板</t>
  </si>
  <si>
    <t>A10020399</t>
  </si>
  <si>
    <t>其他人造板</t>
  </si>
  <si>
    <t>A100204</t>
  </si>
  <si>
    <t>二次加工材，相关板材</t>
  </si>
  <si>
    <t>A10020401</t>
  </si>
  <si>
    <t>单板</t>
  </si>
  <si>
    <t>A10020402</t>
  </si>
  <si>
    <t>强化木</t>
  </si>
  <si>
    <t>A10020403</t>
  </si>
  <si>
    <t>指接材</t>
  </si>
  <si>
    <t>A10020404</t>
  </si>
  <si>
    <t>人造板表面装饰板</t>
  </si>
  <si>
    <t>A10020405</t>
  </si>
  <si>
    <t>热固性树脂装饰层压板</t>
  </si>
  <si>
    <t>A100205</t>
  </si>
  <si>
    <t>竹制品</t>
  </si>
  <si>
    <t>A100206</t>
  </si>
  <si>
    <t>棕、藤、草制品</t>
  </si>
  <si>
    <t>A1003</t>
  </si>
  <si>
    <t>非金属矿物材料</t>
  </si>
  <si>
    <t>A100301</t>
  </si>
  <si>
    <t>水泥熟料及水泥</t>
  </si>
  <si>
    <t>A10030101</t>
  </si>
  <si>
    <t>硅酸盐水泥熟料</t>
  </si>
  <si>
    <t>A10030102</t>
  </si>
  <si>
    <t>水泥</t>
  </si>
  <si>
    <t>A100302</t>
  </si>
  <si>
    <t>石灰和石膏</t>
  </si>
  <si>
    <t>A10030201</t>
  </si>
  <si>
    <t>石灰</t>
  </si>
  <si>
    <t>A10030202</t>
  </si>
  <si>
    <t>熟石膏</t>
  </si>
  <si>
    <t>A100303</t>
  </si>
  <si>
    <t>水泥混凝土制品</t>
  </si>
  <si>
    <t>A10030301</t>
  </si>
  <si>
    <t>商品混凝土</t>
  </si>
  <si>
    <t>A10030302</t>
  </si>
  <si>
    <t>水泥混凝土排水管</t>
  </si>
  <si>
    <t>A10030303</t>
  </si>
  <si>
    <t>水泥混凝土压力管</t>
  </si>
  <si>
    <t>A10030304</t>
  </si>
  <si>
    <t>钢筋混凝土井管、烟道管，
相关钢筋混凝土管</t>
  </si>
  <si>
    <t>A10030305</t>
  </si>
  <si>
    <t>水泥混凝土电杆</t>
  </si>
  <si>
    <t>A10030306</t>
  </si>
  <si>
    <t>预应力混凝土桩</t>
  </si>
  <si>
    <t>A10030307</t>
  </si>
  <si>
    <t>遁构法施工用钢筋混凝土管
片</t>
  </si>
  <si>
    <t>A10030308</t>
  </si>
  <si>
    <t>混凝土轨枕及铁道用混凝土
制品</t>
  </si>
  <si>
    <t>A10030309</t>
  </si>
  <si>
    <t>水泥混凝土预制构件</t>
  </si>
  <si>
    <t>A10030310</t>
  </si>
  <si>
    <t>水泥混凝土制砖、瓦及类似
品</t>
  </si>
  <si>
    <t>A10030311</t>
  </si>
  <si>
    <t>水泥混凝土装饰制品</t>
  </si>
  <si>
    <t>A10030399</t>
  </si>
  <si>
    <t>其他水泥混凝土制品</t>
  </si>
  <si>
    <t>A100304</t>
  </si>
  <si>
    <t>纤维增强水泥制品</t>
  </si>
  <si>
    <t>A10030401</t>
  </si>
  <si>
    <t>石棉水泥制品</t>
  </si>
  <si>
    <t>A10030402</t>
  </si>
  <si>
    <t>纤维增强硅酸钙板</t>
  </si>
  <si>
    <t>A10030403</t>
  </si>
  <si>
    <t>无石棉纤维水泥制品</t>
  </si>
  <si>
    <t>A10030404</t>
  </si>
  <si>
    <t>GRC水泥制品</t>
  </si>
  <si>
    <t>A100305</t>
  </si>
  <si>
    <t>轻质建筑材料及制品</t>
  </si>
  <si>
    <t>A10030501</t>
  </si>
  <si>
    <t>石膏板</t>
  </si>
  <si>
    <t>A10030502</t>
  </si>
  <si>
    <t>石膏龙骨，相关石膏制品</t>
  </si>
  <si>
    <t>A10030503</t>
  </si>
  <si>
    <t>轻质隔墙条板</t>
  </si>
  <si>
    <t>A10030504</t>
  </si>
  <si>
    <t>轻骨料，相关轻质建筑材料</t>
  </si>
  <si>
    <t>A100306</t>
  </si>
  <si>
    <t>砖瓦及建筑砌块</t>
  </si>
  <si>
    <t>A10030601</t>
  </si>
  <si>
    <t>砖</t>
  </si>
  <si>
    <t>A10030602</t>
  </si>
  <si>
    <t>瓦</t>
  </si>
  <si>
    <t>A10030603</t>
  </si>
  <si>
    <t>建筑砌块</t>
  </si>
  <si>
    <t>A100307</t>
  </si>
  <si>
    <t>建筑陶瓷制品</t>
  </si>
  <si>
    <t>A10030701</t>
  </si>
  <si>
    <t>瓷质砖</t>
  </si>
  <si>
    <t>A10030702</t>
  </si>
  <si>
    <t>炻瓷砖</t>
  </si>
  <si>
    <t>A10030703</t>
  </si>
  <si>
    <t>细炻砖</t>
  </si>
  <si>
    <t>A10030704</t>
  </si>
  <si>
    <t>炻质砖</t>
  </si>
  <si>
    <t>A10030705</t>
  </si>
  <si>
    <t>陶质砖</t>
  </si>
  <si>
    <t>A10030706</t>
  </si>
  <si>
    <t>陶瓷马赛克</t>
  </si>
  <si>
    <t>A10030707</t>
  </si>
  <si>
    <t>陶瓷耐酸砖</t>
  </si>
  <si>
    <t>A10030708</t>
  </si>
  <si>
    <t>建筑陶瓷装饰物</t>
  </si>
  <si>
    <t>A10030799</t>
  </si>
  <si>
    <t>其他建筑陶瓷制品</t>
  </si>
  <si>
    <t>A100308</t>
  </si>
  <si>
    <t>石材、石料加工品及制品</t>
  </si>
  <si>
    <t>A10030801</t>
  </si>
  <si>
    <t>加工天然石材、石料</t>
  </si>
  <si>
    <t>A10030802</t>
  </si>
  <si>
    <t>人造石材、石料</t>
  </si>
  <si>
    <t>A10030803</t>
  </si>
  <si>
    <t>专用或特殊用途天然石材制
品</t>
  </si>
  <si>
    <t>A10030804</t>
  </si>
  <si>
    <t>专用人造石建筑用制品</t>
  </si>
  <si>
    <t>A10030805</t>
  </si>
  <si>
    <t>天然石碑石及其制品</t>
  </si>
  <si>
    <t>A10030806</t>
  </si>
  <si>
    <t>人造石碑石及其制品</t>
  </si>
  <si>
    <t>A10030807</t>
  </si>
  <si>
    <t>蜡石制成品</t>
  </si>
  <si>
    <t>A10030808</t>
  </si>
  <si>
    <t>水磨石建筑制成品</t>
  </si>
  <si>
    <t>A10030809</t>
  </si>
  <si>
    <t>PVC石英砂地板砖</t>
  </si>
  <si>
    <t>A10030810</t>
  </si>
  <si>
    <t>石材复合板</t>
  </si>
  <si>
    <t>A10030899</t>
  </si>
  <si>
    <t>其他石制品</t>
  </si>
  <si>
    <t>A100309</t>
  </si>
  <si>
    <t>建筑防水卷材及制品</t>
  </si>
  <si>
    <t>A10030901</t>
  </si>
  <si>
    <t>沥青和改性沥青防水卷材</t>
  </si>
  <si>
    <t>A10030902</t>
  </si>
  <si>
    <t>金属胎油毡</t>
  </si>
  <si>
    <t>A10030903</t>
  </si>
  <si>
    <t>自粘防水卷材</t>
  </si>
  <si>
    <t>A10030904</t>
  </si>
  <si>
    <t>玻纤胎沥青瓦</t>
  </si>
  <si>
    <t>A10030905</t>
  </si>
  <si>
    <t>建筑用沥青制品</t>
  </si>
  <si>
    <t>A10030906</t>
  </si>
  <si>
    <t>高分子防水卷（片）材</t>
  </si>
  <si>
    <t>A100310</t>
  </si>
  <si>
    <t>隔热、隔音人造矿物材料及其
制品</t>
  </si>
  <si>
    <t>A10031001</t>
  </si>
  <si>
    <t>矿物绝热和吸声材料</t>
  </si>
  <si>
    <t>A10031002</t>
  </si>
  <si>
    <t>矿物材料制品</t>
  </si>
  <si>
    <t>A100311</t>
  </si>
  <si>
    <t>石棉纤维及其制品</t>
  </si>
  <si>
    <t>A10031101</t>
  </si>
  <si>
    <t>已加工石棉纤维</t>
  </si>
  <si>
    <t>A10031102</t>
  </si>
  <si>
    <t>石棉制品</t>
  </si>
  <si>
    <t>A100312</t>
  </si>
  <si>
    <t>已加工云母及其制品</t>
  </si>
  <si>
    <t>A10031201</t>
  </si>
  <si>
    <t>已加工云母</t>
  </si>
  <si>
    <t>A10031202</t>
  </si>
  <si>
    <t>云母制品</t>
  </si>
  <si>
    <t>A100313</t>
  </si>
  <si>
    <t>耐火材料制品</t>
  </si>
  <si>
    <t>A10031301</t>
  </si>
  <si>
    <t>致密定形耐火制品</t>
  </si>
  <si>
    <t>A10031302</t>
  </si>
  <si>
    <t>隔热耐火制品</t>
  </si>
  <si>
    <t>A10031303</t>
  </si>
  <si>
    <t>不定形耐火制品</t>
  </si>
  <si>
    <t>A10031304</t>
  </si>
  <si>
    <t>耐火陶瓷制品</t>
  </si>
  <si>
    <t>A10031399</t>
  </si>
  <si>
    <t>其他耐火材料制品</t>
  </si>
  <si>
    <t>A100314</t>
  </si>
  <si>
    <t>石墨及炭素制品</t>
  </si>
  <si>
    <t>A10031401</t>
  </si>
  <si>
    <t>石墨制品</t>
  </si>
  <si>
    <t>A10031402</t>
  </si>
  <si>
    <t>碳制品</t>
  </si>
  <si>
    <t>A10031403</t>
  </si>
  <si>
    <t>炭素新材料</t>
  </si>
  <si>
    <t>A10031499</t>
  </si>
  <si>
    <t>其他碳素产品</t>
  </si>
  <si>
    <t>A100315</t>
  </si>
  <si>
    <t>磨具</t>
  </si>
  <si>
    <t>A10031501</t>
  </si>
  <si>
    <t>固结磨具</t>
  </si>
  <si>
    <t>A10031502</t>
  </si>
  <si>
    <t>天然石制磨具</t>
  </si>
  <si>
    <t>A10031503</t>
  </si>
  <si>
    <t>涂附磨具</t>
  </si>
  <si>
    <t>A10031504</t>
  </si>
  <si>
    <t>超硬材料制品</t>
  </si>
  <si>
    <t>A100316</t>
  </si>
  <si>
    <t>磨料</t>
  </si>
  <si>
    <t>A10031601</t>
  </si>
  <si>
    <t>天然研磨料</t>
  </si>
  <si>
    <t>A10031602</t>
  </si>
  <si>
    <t>普通磨料</t>
  </si>
  <si>
    <t>A10031603</t>
  </si>
  <si>
    <t>超硬材料</t>
  </si>
  <si>
    <t>A100317</t>
  </si>
  <si>
    <t>沥青、泥炭</t>
  </si>
  <si>
    <t>A10031701</t>
  </si>
  <si>
    <t>沥青混合物</t>
  </si>
  <si>
    <t>A10031702</t>
  </si>
  <si>
    <t>泥炭制品</t>
  </si>
  <si>
    <t>A100399</t>
  </si>
  <si>
    <t>其他非金属矿物制品</t>
  </si>
  <si>
    <t>A10039901</t>
  </si>
  <si>
    <t>其他非金属建筑材料</t>
  </si>
  <si>
    <t>A10039902</t>
  </si>
  <si>
    <t>A1004</t>
  </si>
  <si>
    <t>黑色金属冶炼及压延产品</t>
  </si>
  <si>
    <t>A100401</t>
  </si>
  <si>
    <t>生铁</t>
  </si>
  <si>
    <t>A10040101</t>
  </si>
  <si>
    <t>炼钢生铁</t>
  </si>
  <si>
    <t>A10040102</t>
  </si>
  <si>
    <t>铸造生铁</t>
  </si>
  <si>
    <t>A10040103</t>
  </si>
  <si>
    <t>含钒生铁</t>
  </si>
  <si>
    <t>A100402</t>
  </si>
  <si>
    <t>直接还原铁</t>
  </si>
  <si>
    <t>A10040201</t>
  </si>
  <si>
    <t>炼钢用直接还原铁</t>
  </si>
  <si>
    <t>A10040299</t>
  </si>
  <si>
    <t>其他用直接还原铁</t>
  </si>
  <si>
    <t>A100403</t>
  </si>
  <si>
    <t>熔融还原铁</t>
  </si>
  <si>
    <t>A10040301</t>
  </si>
  <si>
    <t>炼钢用熔融还原铁</t>
  </si>
  <si>
    <t>A10040399</t>
  </si>
  <si>
    <t>其他用熔融还原铁</t>
  </si>
  <si>
    <t>A100404</t>
  </si>
  <si>
    <t>球磨铸铁</t>
  </si>
  <si>
    <t>A10040401</t>
  </si>
  <si>
    <t>高炉生铁产球磨铸铁</t>
  </si>
  <si>
    <t>A10040499</t>
  </si>
  <si>
    <t>其他生铁产球磨铸铁</t>
  </si>
  <si>
    <t>A100405</t>
  </si>
  <si>
    <t>铸铁管及其附件</t>
  </si>
  <si>
    <t>A10040501</t>
  </si>
  <si>
    <t>铸铁管</t>
  </si>
  <si>
    <t>A10040502</t>
  </si>
  <si>
    <t>铸铁管附件</t>
  </si>
  <si>
    <t>A100406</t>
  </si>
  <si>
    <t>粗钢</t>
  </si>
  <si>
    <t>A10040601</t>
  </si>
  <si>
    <t>非合金钢粗钢</t>
  </si>
  <si>
    <t>A10040602</t>
  </si>
  <si>
    <t>低合金钢粗钢</t>
  </si>
  <si>
    <t>A10040603</t>
  </si>
  <si>
    <t>合金钢粗钢</t>
  </si>
  <si>
    <t>A10040604</t>
  </si>
  <si>
    <t>不锈钢粗钢</t>
  </si>
  <si>
    <t>A100407</t>
  </si>
  <si>
    <t>轧制、锻造钢胚</t>
  </si>
  <si>
    <t>A10040701</t>
  </si>
  <si>
    <t>非合金钢钢胚</t>
  </si>
  <si>
    <t>A10040702</t>
  </si>
  <si>
    <t>低合金钢钢胚</t>
  </si>
  <si>
    <t>A10040703</t>
  </si>
  <si>
    <t>合金钢钢胚</t>
  </si>
  <si>
    <t>A10040704</t>
  </si>
  <si>
    <t>不锈钢钢胚</t>
  </si>
  <si>
    <t>A100408</t>
  </si>
  <si>
    <t>钢材</t>
  </si>
  <si>
    <t>A10040801</t>
  </si>
  <si>
    <t>铁道用钢材</t>
  </si>
  <si>
    <t>A10040802</t>
  </si>
  <si>
    <t>大型型钢</t>
  </si>
  <si>
    <t>A10040803</t>
  </si>
  <si>
    <t>中小型型钢</t>
  </si>
  <si>
    <t>A10040804</t>
  </si>
  <si>
    <t>钢棒</t>
  </si>
  <si>
    <t>A10040805</t>
  </si>
  <si>
    <t>钢筋</t>
  </si>
  <si>
    <t>A10040806</t>
  </si>
  <si>
    <t>线材（盘条）</t>
  </si>
  <si>
    <t>A10040807</t>
  </si>
  <si>
    <t>特厚板</t>
  </si>
  <si>
    <t>A10040808</t>
  </si>
  <si>
    <t>厚钢板</t>
  </si>
  <si>
    <t>A10040809</t>
  </si>
  <si>
    <t>中板</t>
  </si>
  <si>
    <t>A10040810</t>
  </si>
  <si>
    <t>热轧薄板</t>
  </si>
  <si>
    <t>A10040811</t>
  </si>
  <si>
    <t>冷扎薄板</t>
  </si>
  <si>
    <t>A10040812</t>
  </si>
  <si>
    <t>中厚宽钢带</t>
  </si>
  <si>
    <t>A10040813</t>
  </si>
  <si>
    <t>热轧薄宽钢带</t>
  </si>
  <si>
    <t>A10040814</t>
  </si>
  <si>
    <t>冷轧薄宽钢带</t>
  </si>
  <si>
    <t>A10040815</t>
  </si>
  <si>
    <t>热轧窄钢带</t>
  </si>
  <si>
    <t>A10040816</t>
  </si>
  <si>
    <t>冷轧窄钢带</t>
  </si>
  <si>
    <t>A10040817</t>
  </si>
  <si>
    <t>镀层板带</t>
  </si>
  <si>
    <t>A10040818</t>
  </si>
  <si>
    <t>涂层板带</t>
  </si>
  <si>
    <t>A10040819</t>
  </si>
  <si>
    <t>电工钢板带</t>
  </si>
  <si>
    <t>A10040820</t>
  </si>
  <si>
    <t>无缝钢管</t>
  </si>
  <si>
    <t>A10040821</t>
  </si>
  <si>
    <t>焊接钢管</t>
  </si>
  <si>
    <t>A10040899</t>
  </si>
  <si>
    <t>其他钢材</t>
  </si>
  <si>
    <t>A100409</t>
  </si>
  <si>
    <t>铁合金</t>
  </si>
  <si>
    <t>A10040901</t>
  </si>
  <si>
    <t>普通铁合金</t>
  </si>
  <si>
    <t>A10040902</t>
  </si>
  <si>
    <t>特种铁合金</t>
  </si>
  <si>
    <t>A100499</t>
  </si>
  <si>
    <t>其他黑色金属冶炼及压延产品</t>
  </si>
  <si>
    <t>A1005</t>
  </si>
  <si>
    <t>有色金属冶炼及压延产品</t>
  </si>
  <si>
    <t>A100501</t>
  </si>
  <si>
    <t>十种有色金属</t>
  </si>
  <si>
    <t>A100502</t>
  </si>
  <si>
    <t>其他有色金属</t>
  </si>
  <si>
    <t>A10050201</t>
  </si>
  <si>
    <t>铜</t>
  </si>
  <si>
    <t>A10050202</t>
  </si>
  <si>
    <t>铅锌</t>
  </si>
  <si>
    <t>A10050203</t>
  </si>
  <si>
    <t>镍</t>
  </si>
  <si>
    <t>A10050204</t>
  </si>
  <si>
    <t>锡</t>
  </si>
  <si>
    <t>A10050205</t>
  </si>
  <si>
    <t>锑</t>
  </si>
  <si>
    <t>A10050206</t>
  </si>
  <si>
    <t>铝</t>
  </si>
  <si>
    <t>A10050207</t>
  </si>
  <si>
    <t>镁</t>
  </si>
  <si>
    <t>A10050208</t>
  </si>
  <si>
    <t>钛</t>
  </si>
  <si>
    <t>A10050209</t>
  </si>
  <si>
    <t>汞及汞化合物</t>
  </si>
  <si>
    <t>A10050210</t>
  </si>
  <si>
    <t>镉、铋及常见有色金属</t>
  </si>
  <si>
    <t>A10050211</t>
  </si>
  <si>
    <t>贵金属</t>
  </si>
  <si>
    <t>A10050212</t>
  </si>
  <si>
    <t>稀有稀土金属</t>
  </si>
  <si>
    <t>A10050213</t>
  </si>
  <si>
    <t>碱金属及碱土金属</t>
  </si>
  <si>
    <t>A100503</t>
  </si>
  <si>
    <t>有色金属合金</t>
  </si>
  <si>
    <t>A10050301</t>
  </si>
  <si>
    <t>常用有色金属合金</t>
  </si>
  <si>
    <t>A10050302</t>
  </si>
  <si>
    <t>硬质合金</t>
  </si>
  <si>
    <t>A10050303</t>
  </si>
  <si>
    <t>稀有稀土金属合金</t>
  </si>
  <si>
    <t>A10050304</t>
  </si>
  <si>
    <t>贵金属合金</t>
  </si>
  <si>
    <t>A100504</t>
  </si>
  <si>
    <t>铜压延加工材</t>
  </si>
  <si>
    <t>A10050401</t>
  </si>
  <si>
    <t>铜材</t>
  </si>
  <si>
    <t>A10050402</t>
  </si>
  <si>
    <t>铜盘条</t>
  </si>
  <si>
    <t>A10050403</t>
  </si>
  <si>
    <t>铜粉及片状粉末</t>
  </si>
  <si>
    <t>A100505</t>
  </si>
  <si>
    <t>铅压延加工材</t>
  </si>
  <si>
    <t>A10050501</t>
  </si>
  <si>
    <t>铝材</t>
  </si>
  <si>
    <t>A10050502</t>
  </si>
  <si>
    <t>铝盘条</t>
  </si>
  <si>
    <t>A10050503</t>
  </si>
  <si>
    <t>铝粉及片状粉末</t>
  </si>
  <si>
    <t>A100506</t>
  </si>
  <si>
    <t>锌压延加工材</t>
  </si>
  <si>
    <t>A10050601</t>
  </si>
  <si>
    <t>锌材</t>
  </si>
  <si>
    <t>A10050602</t>
  </si>
  <si>
    <t>锌末、锌粉及片状粉末</t>
  </si>
  <si>
    <t>A100507</t>
  </si>
  <si>
    <t>镍压延加工材</t>
  </si>
  <si>
    <t>A10050701</t>
  </si>
  <si>
    <t>镍材</t>
  </si>
  <si>
    <t>A10050702</t>
  </si>
  <si>
    <t>镍粉及片状粉末</t>
  </si>
  <si>
    <t>A100508</t>
  </si>
  <si>
    <t>锡压延加工材</t>
  </si>
  <si>
    <t>A10050801</t>
  </si>
  <si>
    <t>锡材</t>
  </si>
  <si>
    <t>A10050802</t>
  </si>
  <si>
    <t>锡粉及片状粉末</t>
  </si>
  <si>
    <t>A100509</t>
  </si>
  <si>
    <t>镁、钛及其他压延加工材</t>
  </si>
  <si>
    <t>A10050901</t>
  </si>
  <si>
    <t>镁材</t>
  </si>
  <si>
    <t>A10050902</t>
  </si>
  <si>
    <t>钛材</t>
  </si>
  <si>
    <t>A10050903</t>
  </si>
  <si>
    <t>镉材</t>
  </si>
  <si>
    <t>A10050904</t>
  </si>
  <si>
    <t>铋材</t>
  </si>
  <si>
    <t>A100510</t>
  </si>
  <si>
    <t>贵金属压延加工材</t>
  </si>
  <si>
    <t>A10051001</t>
  </si>
  <si>
    <t>金加工材</t>
  </si>
  <si>
    <t>A10051002</t>
  </si>
  <si>
    <t>银材</t>
  </si>
  <si>
    <t>A10051003</t>
  </si>
  <si>
    <t>铂加工材</t>
  </si>
  <si>
    <t>A10051004</t>
  </si>
  <si>
    <t>钯材</t>
  </si>
  <si>
    <t>A10051005</t>
  </si>
  <si>
    <t>铑加工材</t>
  </si>
  <si>
    <t>A10051006</t>
  </si>
  <si>
    <t>铱加工材</t>
  </si>
  <si>
    <t>A10051007</t>
  </si>
  <si>
    <t>锇加工材</t>
  </si>
  <si>
    <t>A10051008</t>
  </si>
  <si>
    <t>钌加工材</t>
  </si>
  <si>
    <t>A10051099</t>
  </si>
  <si>
    <t>其他贵金属压延加工材</t>
  </si>
  <si>
    <t>A100511</t>
  </si>
  <si>
    <t>包覆贵金属金属材料</t>
  </si>
  <si>
    <t>A10051101</t>
  </si>
  <si>
    <t>包金金属材料</t>
  </si>
  <si>
    <t>A10051102</t>
  </si>
  <si>
    <t>包银金属材料</t>
  </si>
  <si>
    <t>A10051103</t>
  </si>
  <si>
    <t>包铂金属材料</t>
  </si>
  <si>
    <t>A10051199</t>
  </si>
  <si>
    <t>其他包覆贵金属金属材料</t>
  </si>
  <si>
    <t>A100512</t>
  </si>
  <si>
    <t>稀有稀土金属压延加工材</t>
  </si>
  <si>
    <t>A10051201</t>
  </si>
  <si>
    <t>钨加工材</t>
  </si>
  <si>
    <t>A10051202</t>
  </si>
  <si>
    <t>钼加工材</t>
  </si>
  <si>
    <t>A10051203</t>
  </si>
  <si>
    <t>钽加工材</t>
  </si>
  <si>
    <t>A10051204</t>
  </si>
  <si>
    <t>锆加工材</t>
  </si>
  <si>
    <t>A10051205</t>
  </si>
  <si>
    <t>铌加工材</t>
  </si>
  <si>
    <t>A10051206</t>
  </si>
  <si>
    <t>镓加工材</t>
  </si>
  <si>
    <t>A10051207</t>
  </si>
  <si>
    <t>铪加工材</t>
  </si>
  <si>
    <t>A10051208</t>
  </si>
  <si>
    <t>铟加工材</t>
  </si>
  <si>
    <t>A10051209</t>
  </si>
  <si>
    <t>铼加工材</t>
  </si>
  <si>
    <t>A10051210</t>
  </si>
  <si>
    <t>钴加工材</t>
  </si>
  <si>
    <t>A10051211</t>
  </si>
  <si>
    <t>铍加工材</t>
  </si>
  <si>
    <t>A10051212</t>
  </si>
  <si>
    <t>铊加工材</t>
  </si>
  <si>
    <t>A10051213</t>
  </si>
  <si>
    <t>铢加工材</t>
  </si>
  <si>
    <t>A10051214</t>
  </si>
  <si>
    <t>钒加工材</t>
  </si>
  <si>
    <t>A10051299</t>
  </si>
  <si>
    <t>其他稀有稀土金属压延加工
材</t>
  </si>
  <si>
    <t>A100599</t>
  </si>
  <si>
    <t>其他有色金属冶炼及压延产品</t>
  </si>
  <si>
    <t>A1006</t>
  </si>
  <si>
    <t>建筑涂料</t>
  </si>
  <si>
    <t>A100601</t>
  </si>
  <si>
    <t>功能性建筑涂料</t>
  </si>
  <si>
    <t>A100602</t>
  </si>
  <si>
    <t>墙面涂料</t>
  </si>
  <si>
    <t>A10060201</t>
  </si>
  <si>
    <t>溶剂型涂料</t>
  </si>
  <si>
    <t>A10060202</t>
  </si>
  <si>
    <t>合成树脂乳液内墙涂料</t>
  </si>
  <si>
    <t>A10060203</t>
  </si>
  <si>
    <t>合成树脂乳液外墙涂料</t>
  </si>
  <si>
    <t>A10060204</t>
  </si>
  <si>
    <t>无机外墙涂料</t>
  </si>
  <si>
    <t>A10060299</t>
  </si>
  <si>
    <t>其他墙面涂料</t>
  </si>
  <si>
    <t>A100603</t>
  </si>
  <si>
    <t>地坪涂料</t>
  </si>
  <si>
    <t>A100604</t>
  </si>
  <si>
    <t>防水涂料</t>
  </si>
  <si>
    <t>A10060401</t>
  </si>
  <si>
    <t>水性聚氯乙烯焦油防水涂料</t>
  </si>
  <si>
    <t>A10060402</t>
  </si>
  <si>
    <t>聚氯乙烯弹性体防水涂料</t>
  </si>
  <si>
    <t>A10060499</t>
  </si>
  <si>
    <t>其他防水涂料</t>
  </si>
  <si>
    <t>A100699</t>
  </si>
  <si>
    <t>其他建筑涂料</t>
  </si>
  <si>
    <t>A1007</t>
  </si>
  <si>
    <t>建筑物、构筑物附属结构</t>
  </si>
  <si>
    <t>A100701</t>
  </si>
  <si>
    <t>门、门槛</t>
  </si>
  <si>
    <t>A100702</t>
  </si>
  <si>
    <t>窗</t>
  </si>
  <si>
    <t>A100703</t>
  </si>
  <si>
    <t>梁、椽、屋顶支梁</t>
  </si>
  <si>
    <t>A100704</t>
  </si>
  <si>
    <t>楼梯</t>
  </si>
  <si>
    <t>A100705</t>
  </si>
  <si>
    <t>栏杆</t>
  </si>
  <si>
    <t>A100799</t>
  </si>
  <si>
    <t>其他房屋附属结构</t>
  </si>
  <si>
    <t>A11</t>
  </si>
  <si>
    <t>医药品</t>
  </si>
  <si>
    <t>A1101</t>
  </si>
  <si>
    <t>化学药品原药</t>
  </si>
  <si>
    <t>A110101</t>
  </si>
  <si>
    <t>抗菌素（抗感染药）</t>
  </si>
  <si>
    <t>A11010101</t>
  </si>
  <si>
    <t>青霉素类</t>
  </si>
  <si>
    <t>A11010102</t>
  </si>
  <si>
    <t>氨基糖苷类药</t>
  </si>
  <si>
    <t>A11010103</t>
  </si>
  <si>
    <t>四环素类药</t>
  </si>
  <si>
    <t>A11010104</t>
  </si>
  <si>
    <t>氯霉素类药</t>
  </si>
  <si>
    <t>A11010105</t>
  </si>
  <si>
    <t>大环内酯类药</t>
  </si>
  <si>
    <t>A11010106</t>
  </si>
  <si>
    <t>头孢霉素类</t>
  </si>
  <si>
    <t>A11010107</t>
  </si>
  <si>
    <t>利福平类</t>
  </si>
  <si>
    <t>A11010108</t>
  </si>
  <si>
    <t>林可霉素类</t>
  </si>
  <si>
    <t>A11010199</t>
  </si>
  <si>
    <t>其他抗菌素（抗感染药）</t>
  </si>
  <si>
    <t>A110102</t>
  </si>
  <si>
    <t>消化系统用药</t>
  </si>
  <si>
    <t>A11010201</t>
  </si>
  <si>
    <t>季铵化合物类</t>
  </si>
  <si>
    <t>A11010202</t>
  </si>
  <si>
    <t>药用内酯</t>
  </si>
  <si>
    <t>A11010203</t>
  </si>
  <si>
    <t>甘草酸盐</t>
  </si>
  <si>
    <t>A11010204</t>
  </si>
  <si>
    <t>芦荟素</t>
  </si>
  <si>
    <t>A11010299</t>
  </si>
  <si>
    <t>其他消化系统用药</t>
  </si>
  <si>
    <t>A110103</t>
  </si>
  <si>
    <t>解热镇痛药</t>
  </si>
  <si>
    <t>A11010301</t>
  </si>
  <si>
    <t>阿斯匹林类</t>
  </si>
  <si>
    <t>A11010302</t>
  </si>
  <si>
    <t>水杨酸及其盐</t>
  </si>
  <si>
    <t>A11010303</t>
  </si>
  <si>
    <t>水杨酸酯</t>
  </si>
  <si>
    <t>A11010304</t>
  </si>
  <si>
    <t>含有非稠合吡唑环化合物</t>
  </si>
  <si>
    <t>A11010305</t>
  </si>
  <si>
    <t>环酰胺类</t>
  </si>
  <si>
    <t>A11010306</t>
  </si>
  <si>
    <t>磺（酰）胺</t>
  </si>
  <si>
    <t>A11010307</t>
  </si>
  <si>
    <t>麦角胺及其盐</t>
  </si>
  <si>
    <t>A11010308</t>
  </si>
  <si>
    <t>布洛芬</t>
  </si>
  <si>
    <t>A11010399</t>
  </si>
  <si>
    <t>其他解热镇痛药</t>
  </si>
  <si>
    <t>A110104</t>
  </si>
  <si>
    <t>维生素类</t>
  </si>
  <si>
    <t>A11010401</t>
  </si>
  <si>
    <t>维生素A类原药</t>
  </si>
  <si>
    <t>A11010402</t>
  </si>
  <si>
    <t>维生素B类原药</t>
  </si>
  <si>
    <t>A11010403</t>
  </si>
  <si>
    <t>维生素C类原药</t>
  </si>
  <si>
    <t>A11010404</t>
  </si>
  <si>
    <t>维生素D或DL—泛酸类原药</t>
  </si>
  <si>
    <t>A11010405</t>
  </si>
  <si>
    <t>维生素E类原药</t>
  </si>
  <si>
    <t>A11010406</t>
  </si>
  <si>
    <t>复合维生素类药</t>
  </si>
  <si>
    <t>A11010499</t>
  </si>
  <si>
    <t>其他维生素及其衍生物</t>
  </si>
  <si>
    <t>A110105</t>
  </si>
  <si>
    <t>抗寄生虫病药</t>
  </si>
  <si>
    <t>A11010501</t>
  </si>
  <si>
    <t>奎宁及其盐</t>
  </si>
  <si>
    <t>A11010502</t>
  </si>
  <si>
    <t>氯喹类</t>
  </si>
  <si>
    <t>A11010503</t>
  </si>
  <si>
    <t>哌嗪类</t>
  </si>
  <si>
    <t>A11010504</t>
  </si>
  <si>
    <t>噻嘧啶类</t>
  </si>
  <si>
    <t>A11010505</t>
  </si>
  <si>
    <t>金鸡纳生物碱</t>
  </si>
  <si>
    <t>A11010599</t>
  </si>
  <si>
    <t>其他抗寄生虫病药</t>
  </si>
  <si>
    <t>A110106</t>
  </si>
  <si>
    <t>中枢神经系统用药</t>
  </si>
  <si>
    <t>A11010601</t>
  </si>
  <si>
    <t>巴比妥类</t>
  </si>
  <si>
    <t>A11010602</t>
  </si>
  <si>
    <t>无环酰胺类</t>
  </si>
  <si>
    <t>A11010603</t>
  </si>
  <si>
    <t>咖啡因类</t>
  </si>
  <si>
    <t>A11010699</t>
  </si>
  <si>
    <t>其他中枢神经系统用药</t>
  </si>
  <si>
    <t>A110107</t>
  </si>
  <si>
    <t>计划生育用药</t>
  </si>
  <si>
    <t>A110108</t>
  </si>
  <si>
    <t>激素类药</t>
  </si>
  <si>
    <t>A11010801</t>
  </si>
  <si>
    <t>垂体激素类药</t>
  </si>
  <si>
    <t>A11010802</t>
  </si>
  <si>
    <t>肾上腺皮质激素类药</t>
  </si>
  <si>
    <t>A11010803</t>
  </si>
  <si>
    <t>生长激素类似物</t>
  </si>
  <si>
    <t>A11010804</t>
  </si>
  <si>
    <t>葡糖醛酸内酯</t>
  </si>
  <si>
    <t>A11010805</t>
  </si>
  <si>
    <t>胰腺激素</t>
  </si>
  <si>
    <t>A11010806</t>
  </si>
  <si>
    <t>雌（甾）激素及孕激素</t>
  </si>
  <si>
    <t>A11010899</t>
  </si>
  <si>
    <t>其他激素类药</t>
  </si>
  <si>
    <t>A110109</t>
  </si>
  <si>
    <t>抗肿瘤药</t>
  </si>
  <si>
    <t>A11010901</t>
  </si>
  <si>
    <t>莫司汀类</t>
  </si>
  <si>
    <t>A11010902</t>
  </si>
  <si>
    <t>蝶呤、嘌呤类</t>
  </si>
  <si>
    <t>A11010903</t>
  </si>
  <si>
    <t>天然来源类抗肿瘤药</t>
  </si>
  <si>
    <t>A110110</t>
  </si>
  <si>
    <t>心血管系统用药</t>
  </si>
  <si>
    <t>A11011001</t>
  </si>
  <si>
    <t>苷类</t>
  </si>
  <si>
    <t>A11011002</t>
  </si>
  <si>
    <t>麦角生物碱及其衍生物以及
盐</t>
  </si>
  <si>
    <t>A11011003</t>
  </si>
  <si>
    <t>地高辛类</t>
  </si>
  <si>
    <t>A11011004</t>
  </si>
  <si>
    <t>奎尼丁类</t>
  </si>
  <si>
    <t>A11011005</t>
  </si>
  <si>
    <t>洛尔类</t>
  </si>
  <si>
    <t>A11011099</t>
  </si>
  <si>
    <t>其他心血管系统用药</t>
  </si>
  <si>
    <t>A110111</t>
  </si>
  <si>
    <t>呼吸系统用药</t>
  </si>
  <si>
    <t>A11011101</t>
  </si>
  <si>
    <t>愈创木酚类</t>
  </si>
  <si>
    <t>A11011102</t>
  </si>
  <si>
    <t>甲酚磺酸类</t>
  </si>
  <si>
    <t>A11011103</t>
  </si>
  <si>
    <t>卡拉美芬类</t>
  </si>
  <si>
    <t>A11011104</t>
  </si>
  <si>
    <t>麻黄碱类</t>
  </si>
  <si>
    <t>A11011105</t>
  </si>
  <si>
    <t>茶碱和氨茶碱类</t>
  </si>
  <si>
    <t>A11011106</t>
  </si>
  <si>
    <t>天然苷类</t>
  </si>
  <si>
    <t>A110112</t>
  </si>
  <si>
    <t>泌尿系统用药</t>
  </si>
  <si>
    <t>A11011201</t>
  </si>
  <si>
    <t>噻嗪类</t>
  </si>
  <si>
    <t>A11011202</t>
  </si>
  <si>
    <t>可可碱类</t>
  </si>
  <si>
    <t>A11011203</t>
  </si>
  <si>
    <t>天然或合成苷</t>
  </si>
  <si>
    <t>A11011204</t>
  </si>
  <si>
    <t>汞撒利类</t>
  </si>
  <si>
    <t>A11011299</t>
  </si>
  <si>
    <t>其他泌尿系统用药</t>
  </si>
  <si>
    <t>A110113</t>
  </si>
  <si>
    <t>血液系统用药</t>
  </si>
  <si>
    <t>A11011301</t>
  </si>
  <si>
    <t>肝素类</t>
  </si>
  <si>
    <t>A11011302</t>
  </si>
  <si>
    <t>香豆素类</t>
  </si>
  <si>
    <t>A11011303</t>
  </si>
  <si>
    <t>羟基淀粉类</t>
  </si>
  <si>
    <t>A11011399</t>
  </si>
  <si>
    <t>其他血液系统用药</t>
  </si>
  <si>
    <t>A110114</t>
  </si>
  <si>
    <t>诊断用原药</t>
  </si>
  <si>
    <t>A11011401</t>
  </si>
  <si>
    <t>泛影酸类</t>
  </si>
  <si>
    <t>A11011402</t>
  </si>
  <si>
    <t>葡胺类</t>
  </si>
  <si>
    <t>A11011403</t>
  </si>
  <si>
    <t>碘他拉酸类</t>
  </si>
  <si>
    <t>A11011499</t>
  </si>
  <si>
    <t>其他诊断用原药</t>
  </si>
  <si>
    <t>A110115</t>
  </si>
  <si>
    <t>调解水、电解质、酸碱平衡药</t>
  </si>
  <si>
    <t>A11011501</t>
  </si>
  <si>
    <t>葡萄糖类药</t>
  </si>
  <si>
    <t>A11011502</t>
  </si>
  <si>
    <t>糖醚、糖酯及其盐</t>
  </si>
  <si>
    <t>A11011503</t>
  </si>
  <si>
    <t>化学纯乳糖</t>
  </si>
  <si>
    <t>A11011504</t>
  </si>
  <si>
    <t>电解质平衡调节药</t>
  </si>
  <si>
    <t>A11011505</t>
  </si>
  <si>
    <t>酸碱平衡调节药</t>
  </si>
  <si>
    <t>A11011506</t>
  </si>
  <si>
    <t>透析液</t>
  </si>
  <si>
    <t>A11011599</t>
  </si>
  <si>
    <t>其他调解水、电解质、酸碱
平衡药</t>
  </si>
  <si>
    <t>A110116</t>
  </si>
  <si>
    <t>麻醉用药</t>
  </si>
  <si>
    <t>A11011601</t>
  </si>
  <si>
    <t>胆碱、胆碱盐及衍生物</t>
  </si>
  <si>
    <t>A11011602</t>
  </si>
  <si>
    <t>鸦片碱、鸦片碱衍生物及相
关盐</t>
  </si>
  <si>
    <t>A11011603</t>
  </si>
  <si>
    <t>可卡因及其盐</t>
  </si>
  <si>
    <t>A11011699</t>
  </si>
  <si>
    <t>其他麻醉用药</t>
  </si>
  <si>
    <t>A110117</t>
  </si>
  <si>
    <t>抗组织胺类药及解毒药</t>
  </si>
  <si>
    <t>A11011701</t>
  </si>
  <si>
    <t>抗组织胺类药</t>
  </si>
  <si>
    <t>A11011702</t>
  </si>
  <si>
    <t>解毒药</t>
  </si>
  <si>
    <t>A11011703</t>
  </si>
  <si>
    <t>放射性同位素药</t>
  </si>
  <si>
    <t>A11011799</t>
  </si>
  <si>
    <t>其他抗组织胺类药及解毒
药</t>
  </si>
  <si>
    <t>A110118</t>
  </si>
  <si>
    <t>生化药(酶及辅酶)</t>
  </si>
  <si>
    <t>A11011801</t>
  </si>
  <si>
    <t>卵磷脂、相关磷氨基类脂</t>
  </si>
  <si>
    <t>A11011802</t>
  </si>
  <si>
    <t>氨基酸及蛋白质类药（原
药）</t>
  </si>
  <si>
    <t>A11011899</t>
  </si>
  <si>
    <t>其他生化药</t>
  </si>
  <si>
    <t>A110119</t>
  </si>
  <si>
    <t>消毒防腐及创伤外科用药</t>
  </si>
  <si>
    <t>A11011901</t>
  </si>
  <si>
    <t>吖啶类药</t>
  </si>
  <si>
    <t>A11011902</t>
  </si>
  <si>
    <t>氯己定类药</t>
  </si>
  <si>
    <t>A11011903</t>
  </si>
  <si>
    <t>汞类药</t>
  </si>
  <si>
    <t>A11011904</t>
  </si>
  <si>
    <t>败坏翘摇素</t>
  </si>
  <si>
    <t>A11011905</t>
  </si>
  <si>
    <t>丙酰基内酯</t>
  </si>
  <si>
    <t>A11011999</t>
  </si>
  <si>
    <t>其他消毒防腐及创伤外科
用药</t>
  </si>
  <si>
    <t>A110120</t>
  </si>
  <si>
    <t>制剂用辅料及附加剂</t>
  </si>
  <si>
    <t>A11012001</t>
  </si>
  <si>
    <t>专用于人或兽药凝胶制品</t>
  </si>
  <si>
    <t>A11012002</t>
  </si>
  <si>
    <t>专用于人或兽药润滑剂</t>
  </si>
  <si>
    <t>A11012003</t>
  </si>
  <si>
    <t>专用于人或兽药偶合剂</t>
  </si>
  <si>
    <t>A11012099</t>
  </si>
  <si>
    <t>其他制剂用辅料及附加剂</t>
  </si>
  <si>
    <t>A1102</t>
  </si>
  <si>
    <t>化学药品制剂</t>
  </si>
  <si>
    <t>A110201</t>
  </si>
  <si>
    <t>冻干粉针剂</t>
  </si>
  <si>
    <t>A11020101</t>
  </si>
  <si>
    <t>注射用胸腺素</t>
  </si>
  <si>
    <t>A11020102</t>
  </si>
  <si>
    <t>注射用重组人粒细胞巨噬
细胞集落刺激因子</t>
  </si>
  <si>
    <t>A11020103</t>
  </si>
  <si>
    <t>注射用重组人白介素-2（冻
干粉针剂）</t>
  </si>
  <si>
    <t>A11020104</t>
  </si>
  <si>
    <t>注射用重组人干扰素</t>
  </si>
  <si>
    <t>A11020105</t>
  </si>
  <si>
    <t>注射用核糖核酸</t>
  </si>
  <si>
    <t>A11020106</t>
  </si>
  <si>
    <t>低精蛋白胰岛素注射液</t>
  </si>
  <si>
    <t>A11020107</t>
  </si>
  <si>
    <t>注射用人血白蛋白</t>
  </si>
  <si>
    <t>A11020108</t>
  </si>
  <si>
    <t>注射用重组人生长激素</t>
  </si>
  <si>
    <t>A11020199</t>
  </si>
  <si>
    <t>其他冻干粉针剂</t>
  </si>
  <si>
    <t>A110202</t>
  </si>
  <si>
    <t>粉针剂</t>
  </si>
  <si>
    <t>A11020201</t>
  </si>
  <si>
    <t>含有青霉素及其衍生物粉
针剂</t>
  </si>
  <si>
    <t>A11020202</t>
  </si>
  <si>
    <t>含有链霉素及其衍生物粉
针剂</t>
  </si>
  <si>
    <t>A11020203</t>
  </si>
  <si>
    <t>头孢类粉针剂</t>
  </si>
  <si>
    <t>A11020204</t>
  </si>
  <si>
    <t>含有相关抗菌素生物粉针
剂</t>
  </si>
  <si>
    <t>A11020205</t>
  </si>
  <si>
    <t>含有皮质甾类激素及其衍
生物粉针剂</t>
  </si>
  <si>
    <t>A11020299</t>
  </si>
  <si>
    <t>其他混合或非混合产品构
成粉针剂</t>
  </si>
  <si>
    <t>A110203</t>
  </si>
  <si>
    <t>注射液</t>
  </si>
  <si>
    <t>A11020301</t>
  </si>
  <si>
    <t>含有相关抗菌素注射液</t>
  </si>
  <si>
    <t>A11020302</t>
  </si>
  <si>
    <t>含有维生素原和维生素注
射液</t>
  </si>
  <si>
    <t>A11020303</t>
  </si>
  <si>
    <t>含有皮质甾类激素及其衍
生物注射液</t>
  </si>
  <si>
    <t>A11020304</t>
  </si>
  <si>
    <t>含有奎宁或其盐注射液</t>
  </si>
  <si>
    <t>A11020305</t>
  </si>
  <si>
    <t>含有生物碱及其衍生物注
射液</t>
  </si>
  <si>
    <t>A11020306</t>
  </si>
  <si>
    <t>含有胰岛素注射液</t>
  </si>
  <si>
    <t>A11020307</t>
  </si>
  <si>
    <t>避孕药注射液</t>
  </si>
  <si>
    <t>A11020399</t>
  </si>
  <si>
    <t>其他混合或非混合产品构
成注射液</t>
  </si>
  <si>
    <t>A110204</t>
  </si>
  <si>
    <t>输液</t>
  </si>
  <si>
    <t>A11020401</t>
  </si>
  <si>
    <t>含有抗菌素输液</t>
  </si>
  <si>
    <t>A11020499</t>
  </si>
  <si>
    <t>其他混合或非混合输液</t>
  </si>
  <si>
    <t>A110205</t>
  </si>
  <si>
    <t>片剂</t>
  </si>
  <si>
    <t>A11020501</t>
  </si>
  <si>
    <t>含有青霉素及其衍生物片
剂</t>
  </si>
  <si>
    <t>A11020502</t>
  </si>
  <si>
    <t>含有链霉素及其衍生物片
剂</t>
  </si>
  <si>
    <t>A11020503</t>
  </si>
  <si>
    <t>含有先锋霉素片剂</t>
  </si>
  <si>
    <t>A11020504</t>
  </si>
  <si>
    <t>含有抗菌素片剂</t>
  </si>
  <si>
    <t>A11020505</t>
  </si>
  <si>
    <t>含有奎宁或其盐的片剂</t>
  </si>
  <si>
    <t>A11020506</t>
  </si>
  <si>
    <t>含有磺胺类片剂</t>
  </si>
  <si>
    <t>A11020507</t>
  </si>
  <si>
    <t>含有联苯双酯片剂</t>
  </si>
  <si>
    <t>A11020508</t>
  </si>
  <si>
    <t>含有维生素及其衍生物片
剂</t>
  </si>
  <si>
    <t>A11020509</t>
  </si>
  <si>
    <t>含有皮质甾类激素及其衍
生物片剂</t>
  </si>
  <si>
    <t>A11020510</t>
  </si>
  <si>
    <t>含有生物碱及其衍生物的
片剂</t>
  </si>
  <si>
    <t>A11020511</t>
  </si>
  <si>
    <t>避孕药片剂</t>
  </si>
  <si>
    <t>A11020599</t>
  </si>
  <si>
    <t>其他混合产品构成片剂</t>
  </si>
  <si>
    <t>A110206</t>
  </si>
  <si>
    <t>胶囊剂</t>
  </si>
  <si>
    <t>A11020601</t>
  </si>
  <si>
    <t>含有青霉素及其衍生物胶
囊</t>
  </si>
  <si>
    <t>A11020602</t>
  </si>
  <si>
    <t>含有链霉素及其衍生物胶
囊</t>
  </si>
  <si>
    <t>A11020603</t>
  </si>
  <si>
    <t>含有先锋霉素胶囊</t>
  </si>
  <si>
    <t>A11020604</t>
  </si>
  <si>
    <t>含有相关抗菌素胶囊</t>
  </si>
  <si>
    <t>A11020605</t>
  </si>
  <si>
    <t>含有维生素及其衍生物胶
囊</t>
  </si>
  <si>
    <t>A11020699</t>
  </si>
  <si>
    <t>其他混合或非混合产品构
成胶囊</t>
  </si>
  <si>
    <t>A110207</t>
  </si>
  <si>
    <t>颗粒剂</t>
  </si>
  <si>
    <t>A11020701</t>
  </si>
  <si>
    <t>含有青霉素及其衍生物颗
粒剂</t>
  </si>
  <si>
    <t>A11020702</t>
  </si>
  <si>
    <t>含有链霉素及其衍生物颗
粒剂</t>
  </si>
  <si>
    <t>A11020703</t>
  </si>
  <si>
    <t>含有先锋霉素颗粒剂</t>
  </si>
  <si>
    <t>A11020704</t>
  </si>
  <si>
    <t>含有相关抗菌素颗粒剂</t>
  </si>
  <si>
    <t>A11020799</t>
  </si>
  <si>
    <t>其他混合或非混合产品构
成颗粒剂</t>
  </si>
  <si>
    <t>A110208</t>
  </si>
  <si>
    <t>缓释控释片</t>
  </si>
  <si>
    <t>A11020801</t>
  </si>
  <si>
    <t>含有抗菌素缓释控释片</t>
  </si>
  <si>
    <t>A11020802</t>
  </si>
  <si>
    <t>含有奎宁或其盐的缓释控
释片</t>
  </si>
  <si>
    <t>A11020803</t>
  </si>
  <si>
    <t>含有磺胺类缓释控释片</t>
  </si>
  <si>
    <t>A11020804</t>
  </si>
  <si>
    <t>含有联苯双酯缓释控释片</t>
  </si>
  <si>
    <t>A11020805</t>
  </si>
  <si>
    <t>含有维生素及其衍生物缓
释控释片</t>
  </si>
  <si>
    <t>A11020806</t>
  </si>
  <si>
    <t>含有皮质甾类激素及其衍
生物缓释控释片</t>
  </si>
  <si>
    <t>A11020807</t>
  </si>
  <si>
    <t>含有生物碱及其衍生物缓
释控释片</t>
  </si>
  <si>
    <t>A11020899</t>
  </si>
  <si>
    <t>其他混合或非混合产品构
成缓释控释片</t>
  </si>
  <si>
    <t>A110209</t>
  </si>
  <si>
    <t>滴剂</t>
  </si>
  <si>
    <t>A110210</t>
  </si>
  <si>
    <t>膏霜剂</t>
  </si>
  <si>
    <t>A110211</t>
  </si>
  <si>
    <t>栓剂</t>
  </si>
  <si>
    <t>A110212</t>
  </si>
  <si>
    <t>气雾剂</t>
  </si>
  <si>
    <t>A110213</t>
  </si>
  <si>
    <t>口服液体制剂</t>
  </si>
  <si>
    <t>A110214</t>
  </si>
  <si>
    <t>外用液体制剂</t>
  </si>
  <si>
    <t>A110215</t>
  </si>
  <si>
    <t>避孕药物用具</t>
  </si>
  <si>
    <t>A11021501</t>
  </si>
  <si>
    <t>避孕环</t>
  </si>
  <si>
    <t>A11021502</t>
  </si>
  <si>
    <t>避孕胶棒、膜</t>
  </si>
  <si>
    <t>A11021599</t>
  </si>
  <si>
    <t>其他避孕药物用具</t>
  </si>
  <si>
    <t>A1103</t>
  </si>
  <si>
    <t>中药饮片</t>
  </si>
  <si>
    <t>A110301</t>
  </si>
  <si>
    <t>植物类饮片</t>
  </si>
  <si>
    <t>A11030101</t>
  </si>
  <si>
    <t>根及根茎类饮片</t>
  </si>
  <si>
    <t>A11030102</t>
  </si>
  <si>
    <t>块、根、茎类饮片</t>
  </si>
  <si>
    <t>A11030103</t>
  </si>
  <si>
    <t>藤、茎类饮片</t>
  </si>
  <si>
    <t>A11030104</t>
  </si>
  <si>
    <t>木、心材类饮片</t>
  </si>
  <si>
    <t>A11030105</t>
  </si>
  <si>
    <t>树皮类饮片</t>
  </si>
  <si>
    <t>A11030106</t>
  </si>
  <si>
    <t>叶片类饮片</t>
  </si>
  <si>
    <t>A11030107</t>
  </si>
  <si>
    <t>花、蕊类饮片</t>
  </si>
  <si>
    <t>A11030108</t>
  </si>
  <si>
    <t>果实、种子类饮片</t>
  </si>
  <si>
    <t>A11030109</t>
  </si>
  <si>
    <t>草类饮片</t>
  </si>
  <si>
    <t>A11030110</t>
  </si>
  <si>
    <t>藻、菌、地衣类饮片</t>
  </si>
  <si>
    <t>A11030111</t>
  </si>
  <si>
    <t>植物加工类饮片</t>
  </si>
  <si>
    <t>A11030199</t>
  </si>
  <si>
    <t>其他植物类饮片</t>
  </si>
  <si>
    <t>A110302</t>
  </si>
  <si>
    <t>动物类饮片</t>
  </si>
  <si>
    <t>A11030201</t>
  </si>
  <si>
    <t>动物全体类饮片</t>
  </si>
  <si>
    <t>A11030202</t>
  </si>
  <si>
    <t>去内脏动物类饮片</t>
  </si>
  <si>
    <t>A11030203</t>
  </si>
  <si>
    <t>动物皮、角类饮片</t>
  </si>
  <si>
    <t>A11030204</t>
  </si>
  <si>
    <t>动物鳞片、贝壳类饮片</t>
  </si>
  <si>
    <t>A11030205</t>
  </si>
  <si>
    <t>动物骨骼、脏器类饮片</t>
  </si>
  <si>
    <t>A11030206</t>
  </si>
  <si>
    <t>动物产物、加工类饮片</t>
  </si>
  <si>
    <t>A110303</t>
  </si>
  <si>
    <t>矿物类饮片</t>
  </si>
  <si>
    <t>A11030301</t>
  </si>
  <si>
    <t>白矾类饮片</t>
  </si>
  <si>
    <t>A11030302</t>
  </si>
  <si>
    <t>大青盐类饮片</t>
  </si>
  <si>
    <t>A11030303</t>
  </si>
  <si>
    <t>磁石类饮片</t>
  </si>
  <si>
    <t>A11030304</t>
  </si>
  <si>
    <t>胆矾类饮片</t>
  </si>
  <si>
    <t>A11030305</t>
  </si>
  <si>
    <t>赤石脂类饮片</t>
  </si>
  <si>
    <t>A11030306</t>
  </si>
  <si>
    <t>鹅管石类饮片</t>
  </si>
  <si>
    <t>A11030307</t>
  </si>
  <si>
    <t>红粉类饮片</t>
  </si>
  <si>
    <t>A11030308</t>
  </si>
  <si>
    <t>花蕊石类饮片</t>
  </si>
  <si>
    <t>A11030309</t>
  </si>
  <si>
    <t>海浮石类饮片</t>
  </si>
  <si>
    <t>A11030310</t>
  </si>
  <si>
    <t>金礞石类饮片</t>
  </si>
  <si>
    <t>A11030311</t>
  </si>
  <si>
    <t>硫磺类饮片</t>
  </si>
  <si>
    <t>A11030312</t>
  </si>
  <si>
    <t>密陀僧类饮片</t>
  </si>
  <si>
    <t>A11030313</t>
  </si>
  <si>
    <t>寒水石类饮片</t>
  </si>
  <si>
    <t>A11030314</t>
  </si>
  <si>
    <t>紫硇砂类饮片</t>
  </si>
  <si>
    <t>A11030315</t>
  </si>
  <si>
    <t>硼砂类饮片</t>
  </si>
  <si>
    <t>A11030316</t>
  </si>
  <si>
    <t>青礞石类饮片</t>
  </si>
  <si>
    <t>A11030317</t>
  </si>
  <si>
    <t>轻粉类饮片</t>
  </si>
  <si>
    <t>A11030318</t>
  </si>
  <si>
    <t>石膏类饮片</t>
  </si>
  <si>
    <t>A11030319</t>
  </si>
  <si>
    <t>龙齿类饮片</t>
  </si>
  <si>
    <t>A11030320</t>
  </si>
  <si>
    <t>龙骨类饮片</t>
  </si>
  <si>
    <t>A11030321</t>
  </si>
  <si>
    <t>炉甘石类饮片</t>
  </si>
  <si>
    <t>A11030322</t>
  </si>
  <si>
    <t>雄黄类饮片</t>
  </si>
  <si>
    <t>A11030323</t>
  </si>
  <si>
    <t>赭石类饮片</t>
  </si>
  <si>
    <t>A11030324</t>
  </si>
  <si>
    <t>钟乳石类饮片</t>
  </si>
  <si>
    <t>A11030325</t>
  </si>
  <si>
    <t>紫石英类饮片</t>
  </si>
  <si>
    <t>A11030326</t>
  </si>
  <si>
    <t>自然铜类饮片</t>
  </si>
  <si>
    <t>A11030327</t>
  </si>
  <si>
    <t>云母石类饮片</t>
  </si>
  <si>
    <t>A11030328</t>
  </si>
  <si>
    <t>禹粮石类饮片</t>
  </si>
  <si>
    <t>A11030399</t>
  </si>
  <si>
    <t>其他矿物类饮片</t>
  </si>
  <si>
    <t>A110399</t>
  </si>
  <si>
    <t>其他中药饮片</t>
  </si>
  <si>
    <t>A1104</t>
  </si>
  <si>
    <t>中成药</t>
  </si>
  <si>
    <t>A110401</t>
  </si>
  <si>
    <t>中成药丸剂</t>
  </si>
  <si>
    <t>A11040101</t>
  </si>
  <si>
    <t>解表丸丸剂</t>
  </si>
  <si>
    <t>A11040102</t>
  </si>
  <si>
    <t>泻下丸剂</t>
  </si>
  <si>
    <t>A11040103</t>
  </si>
  <si>
    <t>和解丸剂</t>
  </si>
  <si>
    <t>A11040104</t>
  </si>
  <si>
    <t>温里丸剂</t>
  </si>
  <si>
    <t>A11040105</t>
  </si>
  <si>
    <t>清热丸剂</t>
  </si>
  <si>
    <t>A11040106</t>
  </si>
  <si>
    <t>祛暑丸剂</t>
  </si>
  <si>
    <t>A11040107</t>
  </si>
  <si>
    <t>补益丸剂</t>
  </si>
  <si>
    <t>A11040108</t>
  </si>
  <si>
    <t>固涩丸剂</t>
  </si>
  <si>
    <t>A11040109</t>
  </si>
  <si>
    <t>安神丸剂</t>
  </si>
  <si>
    <t>A11040110</t>
  </si>
  <si>
    <t>开窍丸剂</t>
  </si>
  <si>
    <t>A11040111</t>
  </si>
  <si>
    <t>理气丸剂</t>
  </si>
  <si>
    <t>A11040112</t>
  </si>
  <si>
    <t>理血丸剂</t>
  </si>
  <si>
    <t>A11040113</t>
  </si>
  <si>
    <t>止血丸剂</t>
  </si>
  <si>
    <t>A11040114</t>
  </si>
  <si>
    <t>治风丸剂</t>
  </si>
  <si>
    <t>A11040115</t>
  </si>
  <si>
    <t>祛湿丸剂</t>
  </si>
  <si>
    <t>A11040116</t>
  </si>
  <si>
    <t>祛风湿丸剂</t>
  </si>
  <si>
    <t>A11040117</t>
  </si>
  <si>
    <t>祛痰丸剂</t>
  </si>
  <si>
    <t>A11040118</t>
  </si>
  <si>
    <t>止咳平喘丸剂</t>
  </si>
  <si>
    <t>A11040119</t>
  </si>
  <si>
    <t>消食丸剂</t>
  </si>
  <si>
    <t>A11040120</t>
  </si>
  <si>
    <t>治泻、痢丸剂</t>
  </si>
  <si>
    <t>A11040121</t>
  </si>
  <si>
    <t>小儿镇惊丸剂</t>
  </si>
  <si>
    <t>A11040122</t>
  </si>
  <si>
    <t>调经、止带丸剂</t>
  </si>
  <si>
    <t>A11040123</t>
  </si>
  <si>
    <t>治产后病丸剂</t>
  </si>
  <si>
    <t>A11040124</t>
  </si>
  <si>
    <t>安胎丸剂</t>
  </si>
  <si>
    <t>A11040125</t>
  </si>
  <si>
    <t>利咽丸剂</t>
  </si>
  <si>
    <t>A11040126</t>
  </si>
  <si>
    <t>明目丸剂</t>
  </si>
  <si>
    <t>A11040127</t>
  </si>
  <si>
    <t>通鼻丸剂</t>
  </si>
  <si>
    <t>A11040128</t>
  </si>
  <si>
    <t>治耳丸剂</t>
  </si>
  <si>
    <t>A11040129</t>
  </si>
  <si>
    <t>驱虫、杀虫、止痒丸剂</t>
  </si>
  <si>
    <t>A11040130</t>
  </si>
  <si>
    <t>治痔丸剂</t>
  </si>
  <si>
    <t>A11040131</t>
  </si>
  <si>
    <t>治疮疡丸剂</t>
  </si>
  <si>
    <t>A11040132</t>
  </si>
  <si>
    <t>止酸解痉治胃痛丸剂</t>
  </si>
  <si>
    <t>A11040133</t>
  </si>
  <si>
    <t>抗痨丸剂</t>
  </si>
  <si>
    <t>A11040134</t>
  </si>
  <si>
    <t>抗癌丸剂</t>
  </si>
  <si>
    <t>A11040199</t>
  </si>
  <si>
    <t>其他中成药丸剂</t>
  </si>
  <si>
    <t>A110402</t>
  </si>
  <si>
    <t>中成药冲剂</t>
  </si>
  <si>
    <t>A11040201</t>
  </si>
  <si>
    <t>解表冲剂</t>
  </si>
  <si>
    <t>A11040202</t>
  </si>
  <si>
    <t>泻下冲剂</t>
  </si>
  <si>
    <t>A11040203</t>
  </si>
  <si>
    <t>和解冲剂</t>
  </si>
  <si>
    <t>A11040204</t>
  </si>
  <si>
    <t>温里冲剂</t>
  </si>
  <si>
    <t>A11040205</t>
  </si>
  <si>
    <t>清热冲剂</t>
  </si>
  <si>
    <t>A11040206</t>
  </si>
  <si>
    <t>祛暑冲剂</t>
  </si>
  <si>
    <t>A11040207</t>
  </si>
  <si>
    <t>补益冲剂</t>
  </si>
  <si>
    <t>A11040208</t>
  </si>
  <si>
    <t>固涩冲剂</t>
  </si>
  <si>
    <t>A11040209</t>
  </si>
  <si>
    <t>安神冲剂</t>
  </si>
  <si>
    <t>A11040210</t>
  </si>
  <si>
    <t>开窍冲剂</t>
  </si>
  <si>
    <t>A11040211</t>
  </si>
  <si>
    <t>理气冲剂</t>
  </si>
  <si>
    <t>A11040212</t>
  </si>
  <si>
    <t>理血冲剂</t>
  </si>
  <si>
    <t>A11040213</t>
  </si>
  <si>
    <t>止血冲剂</t>
  </si>
  <si>
    <t>A11040214</t>
  </si>
  <si>
    <t>治风冲剂</t>
  </si>
  <si>
    <t>A11040215</t>
  </si>
  <si>
    <t>祛湿冲剂</t>
  </si>
  <si>
    <t>A11040216</t>
  </si>
  <si>
    <t>祛风湿冲剂</t>
  </si>
  <si>
    <t>A11040217</t>
  </si>
  <si>
    <t>祛痰冲剂</t>
  </si>
  <si>
    <t>A11040218</t>
  </si>
  <si>
    <t>止咳平喘冲剂</t>
  </si>
  <si>
    <t>A11040219</t>
  </si>
  <si>
    <t>消食冲剂</t>
  </si>
  <si>
    <t>A11040220</t>
  </si>
  <si>
    <t>治泻、痢冲剂</t>
  </si>
  <si>
    <t>A11040221</t>
  </si>
  <si>
    <t>小儿镇惊冲剂</t>
  </si>
  <si>
    <t>A11040222</t>
  </si>
  <si>
    <t>调经、止带冲剂</t>
  </si>
  <si>
    <t>A11040223</t>
  </si>
  <si>
    <t>治产后病冲剂</t>
  </si>
  <si>
    <t>A11040224</t>
  </si>
  <si>
    <t>安胎冲剂</t>
  </si>
  <si>
    <t>A11040225</t>
  </si>
  <si>
    <t>利咽冲剂</t>
  </si>
  <si>
    <t>A11040226</t>
  </si>
  <si>
    <t>明目冲剂</t>
  </si>
  <si>
    <t>A11040227</t>
  </si>
  <si>
    <t>通鼻冲剂</t>
  </si>
  <si>
    <t>A11040228</t>
  </si>
  <si>
    <t>治耳冲剂</t>
  </si>
  <si>
    <t>A11040229</t>
  </si>
  <si>
    <t>驱虫、杀虫、止痒冲剂</t>
  </si>
  <si>
    <t>A11040230</t>
  </si>
  <si>
    <t>治痔冲剂</t>
  </si>
  <si>
    <t>A11040231</t>
  </si>
  <si>
    <t>治疮疡冲剂</t>
  </si>
  <si>
    <t>A11040232</t>
  </si>
  <si>
    <t>止酸解痉治胃痛冲剂</t>
  </si>
  <si>
    <t>A11040233</t>
  </si>
  <si>
    <t>抗痨冲剂</t>
  </si>
  <si>
    <t>A11040234</t>
  </si>
  <si>
    <t>抗癌冲剂</t>
  </si>
  <si>
    <t>A11040299</t>
  </si>
  <si>
    <t>其他中成药冲剂</t>
  </si>
  <si>
    <t>A110403</t>
  </si>
  <si>
    <t>中成药糖浆</t>
  </si>
  <si>
    <t>A11040301</t>
  </si>
  <si>
    <t>解表糖浆</t>
  </si>
  <si>
    <t>A11040302</t>
  </si>
  <si>
    <t>泻下糖浆</t>
  </si>
  <si>
    <t>A11040303</t>
  </si>
  <si>
    <t>和解糖浆</t>
  </si>
  <si>
    <t>A11040304</t>
  </si>
  <si>
    <t>温里糖浆</t>
  </si>
  <si>
    <t>A11040305</t>
  </si>
  <si>
    <t>清热糖浆</t>
  </si>
  <si>
    <t>A11040306</t>
  </si>
  <si>
    <t>祛暑糖浆</t>
  </si>
  <si>
    <t>A11040307</t>
  </si>
  <si>
    <t>补益糖浆</t>
  </si>
  <si>
    <t>A11040308</t>
  </si>
  <si>
    <t>固涩糖浆</t>
  </si>
  <si>
    <t>A11040309</t>
  </si>
  <si>
    <t>安神糖浆</t>
  </si>
  <si>
    <t>A11040310</t>
  </si>
  <si>
    <t>开窍糖浆</t>
  </si>
  <si>
    <t>A11040311</t>
  </si>
  <si>
    <t>理气糖浆</t>
  </si>
  <si>
    <t>A11040312</t>
  </si>
  <si>
    <t>理血糖浆</t>
  </si>
  <si>
    <t>A11040313</t>
  </si>
  <si>
    <t>止血糖浆</t>
  </si>
  <si>
    <t>A11040314</t>
  </si>
  <si>
    <t>治风糖浆</t>
  </si>
  <si>
    <t>A11040315</t>
  </si>
  <si>
    <t>祛湿糖浆</t>
  </si>
  <si>
    <t>A11040316</t>
  </si>
  <si>
    <t>祛风湿糖浆</t>
  </si>
  <si>
    <t>A11040317</t>
  </si>
  <si>
    <t>祛痰糖浆</t>
  </si>
  <si>
    <t>A11040318</t>
  </si>
  <si>
    <t>止咳平喘糖浆</t>
  </si>
  <si>
    <t>A11040319</t>
  </si>
  <si>
    <t>消食糖浆</t>
  </si>
  <si>
    <t>A11040320</t>
  </si>
  <si>
    <t>治泻、痢糖浆</t>
  </si>
  <si>
    <t>A11040321</t>
  </si>
  <si>
    <t>小儿镇惊糖浆</t>
  </si>
  <si>
    <t>A11040322</t>
  </si>
  <si>
    <t>调经、止带糖浆</t>
  </si>
  <si>
    <t>A11040323</t>
  </si>
  <si>
    <t>治产后病糖浆</t>
  </si>
  <si>
    <t>A11040324</t>
  </si>
  <si>
    <t>安胎糖浆</t>
  </si>
  <si>
    <t>A11040325</t>
  </si>
  <si>
    <t>利咽糖浆</t>
  </si>
  <si>
    <t>A11040326</t>
  </si>
  <si>
    <t>明目糖浆</t>
  </si>
  <si>
    <t>A11040327</t>
  </si>
  <si>
    <t>通鼻糖浆</t>
  </si>
  <si>
    <t>A11040328</t>
  </si>
  <si>
    <t>治耳糖浆</t>
  </si>
  <si>
    <t>A11040329</t>
  </si>
  <si>
    <t>驱虫、杀虫、止痒糖浆</t>
  </si>
  <si>
    <t>A11040330</t>
  </si>
  <si>
    <t>治痔糖浆</t>
  </si>
  <si>
    <t>A11040331</t>
  </si>
  <si>
    <t>治疮疡糖浆</t>
  </si>
  <si>
    <t>A11040332</t>
  </si>
  <si>
    <t>止酸解痉治胃痛糖浆</t>
  </si>
  <si>
    <t>A11040333</t>
  </si>
  <si>
    <t>抗痨糖浆</t>
  </si>
  <si>
    <t>A11040334</t>
  </si>
  <si>
    <t>抗癌糖浆</t>
  </si>
  <si>
    <t>A11040399</t>
  </si>
  <si>
    <t>其他中成药糖浆</t>
  </si>
  <si>
    <t>A110404</t>
  </si>
  <si>
    <t>中成药片剂</t>
  </si>
  <si>
    <t>A11040401</t>
  </si>
  <si>
    <t>解表片剂</t>
  </si>
  <si>
    <t>A11040402</t>
  </si>
  <si>
    <t>泻下片剂</t>
  </si>
  <si>
    <t>A11040403</t>
  </si>
  <si>
    <t>和解片剂</t>
  </si>
  <si>
    <t>A11040404</t>
  </si>
  <si>
    <t>温里片剂</t>
  </si>
  <si>
    <t>A11040405</t>
  </si>
  <si>
    <t>清热片剂</t>
  </si>
  <si>
    <t>A11040406</t>
  </si>
  <si>
    <t>祛暑片剂</t>
  </si>
  <si>
    <t>A11040407</t>
  </si>
  <si>
    <t>补益片剂</t>
  </si>
  <si>
    <t>A11040408</t>
  </si>
  <si>
    <t>固涩片剂</t>
  </si>
  <si>
    <t>A11040409</t>
  </si>
  <si>
    <t>安神片剂</t>
  </si>
  <si>
    <t>A11040410</t>
  </si>
  <si>
    <t>开窍片剂</t>
  </si>
  <si>
    <t>A11040411</t>
  </si>
  <si>
    <t>理气片剂</t>
  </si>
  <si>
    <t>A11040412</t>
  </si>
  <si>
    <t>理血片剂</t>
  </si>
  <si>
    <t>A11040413</t>
  </si>
  <si>
    <t>止血片剂</t>
  </si>
  <si>
    <t>A11040414</t>
  </si>
  <si>
    <t>治风片剂</t>
  </si>
  <si>
    <t>A11040415</t>
  </si>
  <si>
    <t>祛湿片剂</t>
  </si>
  <si>
    <t>A11040416</t>
  </si>
  <si>
    <t>祛风湿片剂</t>
  </si>
  <si>
    <t>A11040417</t>
  </si>
  <si>
    <t>祛痰片剂</t>
  </si>
  <si>
    <t>A11040418</t>
  </si>
  <si>
    <t>止咳平喘片剂</t>
  </si>
  <si>
    <t>A11040419</t>
  </si>
  <si>
    <t>消食片剂</t>
  </si>
  <si>
    <t>A11040420</t>
  </si>
  <si>
    <t>治泻、痢片剂</t>
  </si>
  <si>
    <t>A11040421</t>
  </si>
  <si>
    <t>小儿镇惊片剂</t>
  </si>
  <si>
    <t>A11040422</t>
  </si>
  <si>
    <t>调经、止带片剂</t>
  </si>
  <si>
    <t>A11040423</t>
  </si>
  <si>
    <t>治产后病片剂</t>
  </si>
  <si>
    <t>A11040424</t>
  </si>
  <si>
    <t>安胎片剂</t>
  </si>
  <si>
    <t>A11040425</t>
  </si>
  <si>
    <t>利咽片剂</t>
  </si>
  <si>
    <t>A11040426</t>
  </si>
  <si>
    <t>明目片剂</t>
  </si>
  <si>
    <t>A11040427</t>
  </si>
  <si>
    <t>通鼻片剂</t>
  </si>
  <si>
    <t>A11040428</t>
  </si>
  <si>
    <t>治耳片剂</t>
  </si>
  <si>
    <t>A11040429</t>
  </si>
  <si>
    <t>驱虫、杀虫、止痒片剂</t>
  </si>
  <si>
    <t>A11040430</t>
  </si>
  <si>
    <t>治痔片剂</t>
  </si>
  <si>
    <t>A11040431</t>
  </si>
  <si>
    <t>治疮疡片剂</t>
  </si>
  <si>
    <t>A11040432</t>
  </si>
  <si>
    <t>止酸解痉治胃痛片剂</t>
  </si>
  <si>
    <t>A11040433</t>
  </si>
  <si>
    <t>抗痨片剂</t>
  </si>
  <si>
    <t>A11040434</t>
  </si>
  <si>
    <t>抗癌片剂</t>
  </si>
  <si>
    <t>A11040499</t>
  </si>
  <si>
    <t>其他中成药片剂</t>
  </si>
  <si>
    <t>A110405</t>
  </si>
  <si>
    <t>中成药针剂</t>
  </si>
  <si>
    <t>A11040501</t>
  </si>
  <si>
    <t>解表针剂</t>
  </si>
  <si>
    <t>A11040502</t>
  </si>
  <si>
    <t>泻下针剂</t>
  </si>
  <si>
    <t>A11040503</t>
  </si>
  <si>
    <t>和解针剂</t>
  </si>
  <si>
    <t>A11040504</t>
  </si>
  <si>
    <t>温里针剂</t>
  </si>
  <si>
    <t>A11040505</t>
  </si>
  <si>
    <t>清热针剂</t>
  </si>
  <si>
    <t>A11040506</t>
  </si>
  <si>
    <t>祛暑针剂</t>
  </si>
  <si>
    <t>A11040507</t>
  </si>
  <si>
    <t>补益针剂</t>
  </si>
  <si>
    <t>A11040508</t>
  </si>
  <si>
    <t>固涩针剂</t>
  </si>
  <si>
    <t>A11040509</t>
  </si>
  <si>
    <t>安神针剂</t>
  </si>
  <si>
    <t>A11040510</t>
  </si>
  <si>
    <t>开窍针剂</t>
  </si>
  <si>
    <t>A11040511</t>
  </si>
  <si>
    <t>理气针剂</t>
  </si>
  <si>
    <t>A11040512</t>
  </si>
  <si>
    <t>理血针剂</t>
  </si>
  <si>
    <t>A11040513</t>
  </si>
  <si>
    <t>止血针剂</t>
  </si>
  <si>
    <t>A11040514</t>
  </si>
  <si>
    <t>治风针剂</t>
  </si>
  <si>
    <t>A11040515</t>
  </si>
  <si>
    <t>祛湿针剂</t>
  </si>
  <si>
    <t>A11040516</t>
  </si>
  <si>
    <t>祛风湿针剂</t>
  </si>
  <si>
    <t>A11040517</t>
  </si>
  <si>
    <t>祛痰针剂</t>
  </si>
  <si>
    <t>A11040518</t>
  </si>
  <si>
    <t>止咳平喘针剂</t>
  </si>
  <si>
    <t>A11040519</t>
  </si>
  <si>
    <t>消食针剂</t>
  </si>
  <si>
    <t>A11040520</t>
  </si>
  <si>
    <t>治泻、痢针剂</t>
  </si>
  <si>
    <t>A11040521</t>
  </si>
  <si>
    <t>小儿镇惊针剂</t>
  </si>
  <si>
    <t>A11040522</t>
  </si>
  <si>
    <t>调经、止带针剂</t>
  </si>
  <si>
    <t>A11040523</t>
  </si>
  <si>
    <t>治产后病针剂</t>
  </si>
  <si>
    <t>A11040524</t>
  </si>
  <si>
    <t>安胎针剂</t>
  </si>
  <si>
    <t>A11040525</t>
  </si>
  <si>
    <t>利咽针剂</t>
  </si>
  <si>
    <t>A11040526</t>
  </si>
  <si>
    <t>明目针剂</t>
  </si>
  <si>
    <t>A11040527</t>
  </si>
  <si>
    <t>通鼻针剂</t>
  </si>
  <si>
    <t>A11040528</t>
  </si>
  <si>
    <t>治耳针剂</t>
  </si>
  <si>
    <t>A11040529</t>
  </si>
  <si>
    <t>驱虫、杀虫、止痒针剂</t>
  </si>
  <si>
    <t>A11040530</t>
  </si>
  <si>
    <t>治痔针剂</t>
  </si>
  <si>
    <t>A11040531</t>
  </si>
  <si>
    <t>治疮疡针剂</t>
  </si>
  <si>
    <t>A11040532</t>
  </si>
  <si>
    <t>止酸解痉治胃痛针剂</t>
  </si>
  <si>
    <t>A11040533</t>
  </si>
  <si>
    <t>抗痨针剂</t>
  </si>
  <si>
    <t>A11040534</t>
  </si>
  <si>
    <t>抗癌针剂</t>
  </si>
  <si>
    <t>A11040599</t>
  </si>
  <si>
    <t>其他中成药针剂</t>
  </si>
  <si>
    <t>A110406</t>
  </si>
  <si>
    <t>中成药注射液</t>
  </si>
  <si>
    <t>A11040601</t>
  </si>
  <si>
    <t>解表注射液</t>
  </si>
  <si>
    <t>A11040602</t>
  </si>
  <si>
    <t>泻下注射液</t>
  </si>
  <si>
    <t>A11040603</t>
  </si>
  <si>
    <t>和解注射液</t>
  </si>
  <si>
    <t>A11040604</t>
  </si>
  <si>
    <t>温里注射液</t>
  </si>
  <si>
    <t>A11040605</t>
  </si>
  <si>
    <t>清热注射液</t>
  </si>
  <si>
    <t>A11040606</t>
  </si>
  <si>
    <t>祛暑注射液</t>
  </si>
  <si>
    <t>A11040607</t>
  </si>
  <si>
    <t>补益注射液</t>
  </si>
  <si>
    <t>A11040608</t>
  </si>
  <si>
    <t>固涩注射液</t>
  </si>
  <si>
    <t>A11040609</t>
  </si>
  <si>
    <t>安神注射液</t>
  </si>
  <si>
    <t>A11040610</t>
  </si>
  <si>
    <t>开窍注射液</t>
  </si>
  <si>
    <t>A11040611</t>
  </si>
  <si>
    <t>理气注射液</t>
  </si>
  <si>
    <t>A11040612</t>
  </si>
  <si>
    <t>理血注射液</t>
  </si>
  <si>
    <t>A11040613</t>
  </si>
  <si>
    <t>止血注射液</t>
  </si>
  <si>
    <t>A11040614</t>
  </si>
  <si>
    <t>治风注射液</t>
  </si>
  <si>
    <t>A11040615</t>
  </si>
  <si>
    <t>祛湿注射液</t>
  </si>
  <si>
    <t>A11040616</t>
  </si>
  <si>
    <t>祛风湿注射液</t>
  </si>
  <si>
    <t>A11040617</t>
  </si>
  <si>
    <t>祛痰注射液</t>
  </si>
  <si>
    <t>A11040618</t>
  </si>
  <si>
    <t>止咳平喘注射液</t>
  </si>
  <si>
    <t>A11040619</t>
  </si>
  <si>
    <t>消食注射液</t>
  </si>
  <si>
    <t>A11040620</t>
  </si>
  <si>
    <t>治泻、痢注射液</t>
  </si>
  <si>
    <t>A11040621</t>
  </si>
  <si>
    <t>小儿镇惊注射液</t>
  </si>
  <si>
    <t>A11040622</t>
  </si>
  <si>
    <t>调经、止带注射液</t>
  </si>
  <si>
    <t>A11040623</t>
  </si>
  <si>
    <t>治产后病注射液</t>
  </si>
  <si>
    <t>A11040624</t>
  </si>
  <si>
    <t>安胎注射液</t>
  </si>
  <si>
    <t>A11040625</t>
  </si>
  <si>
    <t>利咽注射液</t>
  </si>
  <si>
    <t>A11040626</t>
  </si>
  <si>
    <t>明目注射液</t>
  </si>
  <si>
    <t>A11040627</t>
  </si>
  <si>
    <t>通鼻注射液</t>
  </si>
  <si>
    <t>A11040628</t>
  </si>
  <si>
    <t>治耳注射液</t>
  </si>
  <si>
    <t>A11040629</t>
  </si>
  <si>
    <t>驱虫、杀虫、止痒注射液</t>
  </si>
  <si>
    <t>A11040630</t>
  </si>
  <si>
    <t>治痔注射液</t>
  </si>
  <si>
    <t>A11040631</t>
  </si>
  <si>
    <t>治疮疡注射液</t>
  </si>
  <si>
    <t>A11040632</t>
  </si>
  <si>
    <t>止酸解痉治胃痛注射液</t>
  </si>
  <si>
    <t>A11040633</t>
  </si>
  <si>
    <t>抗痨注射液</t>
  </si>
  <si>
    <t>A11040634</t>
  </si>
  <si>
    <t>抗癌注射液</t>
  </si>
  <si>
    <t>A11040699</t>
  </si>
  <si>
    <t>其他中成药注射液</t>
  </si>
  <si>
    <t>A110407</t>
  </si>
  <si>
    <t>膏药</t>
  </si>
  <si>
    <t>A11040701</t>
  </si>
  <si>
    <t>解表膏药</t>
  </si>
  <si>
    <t>A11040702</t>
  </si>
  <si>
    <t>泻下膏药</t>
  </si>
  <si>
    <t>A11040703</t>
  </si>
  <si>
    <t>和解膏药</t>
  </si>
  <si>
    <t>A11040704</t>
  </si>
  <si>
    <t>温里膏药</t>
  </si>
  <si>
    <t>A11040705</t>
  </si>
  <si>
    <t>清热膏药</t>
  </si>
  <si>
    <t>A11040706</t>
  </si>
  <si>
    <t>祛暑膏药</t>
  </si>
  <si>
    <t>A11040707</t>
  </si>
  <si>
    <t>补益膏药</t>
  </si>
  <si>
    <t>A11040708</t>
  </si>
  <si>
    <t>固涩膏药</t>
  </si>
  <si>
    <t>A11040709</t>
  </si>
  <si>
    <t>安神膏药</t>
  </si>
  <si>
    <t>A11040710</t>
  </si>
  <si>
    <t>开窍膏药</t>
  </si>
  <si>
    <t>A11040711</t>
  </si>
  <si>
    <t>理气膏药</t>
  </si>
  <si>
    <t>A11040712</t>
  </si>
  <si>
    <t>理血膏药</t>
  </si>
  <si>
    <t>A11040713</t>
  </si>
  <si>
    <t>止血膏药</t>
  </si>
  <si>
    <t>A11040714</t>
  </si>
  <si>
    <t>治风膏药</t>
  </si>
  <si>
    <t>A11040715</t>
  </si>
  <si>
    <t>祛湿膏药</t>
  </si>
  <si>
    <t>A11040716</t>
  </si>
  <si>
    <t>祛风湿膏药</t>
  </si>
  <si>
    <t>A11040717</t>
  </si>
  <si>
    <t>祛痰膏药</t>
  </si>
  <si>
    <t>A11040718</t>
  </si>
  <si>
    <t>止咳平喘膏药</t>
  </si>
  <si>
    <t>A11040719</t>
  </si>
  <si>
    <t>消食膏药</t>
  </si>
  <si>
    <t>A11040720</t>
  </si>
  <si>
    <t>治泻、痢膏药</t>
  </si>
  <si>
    <t>A11040721</t>
  </si>
  <si>
    <t>小儿镇惊膏药</t>
  </si>
  <si>
    <t>A11040722</t>
  </si>
  <si>
    <t>调经、止带膏药</t>
  </si>
  <si>
    <t>A11040723</t>
  </si>
  <si>
    <t>治产后病膏药</t>
  </si>
  <si>
    <t>A11040724</t>
  </si>
  <si>
    <t>安胎膏药</t>
  </si>
  <si>
    <t>A11040725</t>
  </si>
  <si>
    <t>利咽膏药</t>
  </si>
  <si>
    <t>A11040726</t>
  </si>
  <si>
    <t>明目膏药</t>
  </si>
  <si>
    <t>A11040727</t>
  </si>
  <si>
    <t>通鼻膏药</t>
  </si>
  <si>
    <t>A11040728</t>
  </si>
  <si>
    <t>治耳膏药</t>
  </si>
  <si>
    <t>A11040729</t>
  </si>
  <si>
    <t>驱虫、杀虫、止痒膏药</t>
  </si>
  <si>
    <t>A11040730</t>
  </si>
  <si>
    <t>治痔膏药</t>
  </si>
  <si>
    <t>A11040731</t>
  </si>
  <si>
    <t>治疮疡膏药</t>
  </si>
  <si>
    <t>A11040732</t>
  </si>
  <si>
    <t>止酸解痉治胃痛膏药</t>
  </si>
  <si>
    <t>A11040733</t>
  </si>
  <si>
    <t>抗痨膏药</t>
  </si>
  <si>
    <t>A11040734</t>
  </si>
  <si>
    <t>抗癌膏药</t>
  </si>
  <si>
    <t>A11040799</t>
  </si>
  <si>
    <t>其他膏药</t>
  </si>
  <si>
    <t>A110408</t>
  </si>
  <si>
    <t>中成药口服液</t>
  </si>
  <si>
    <t>A11040801</t>
  </si>
  <si>
    <t>解表口服液</t>
  </si>
  <si>
    <t>A11040802</t>
  </si>
  <si>
    <t>泻下口服液</t>
  </si>
  <si>
    <t>A11040803</t>
  </si>
  <si>
    <t>和解口服液</t>
  </si>
  <si>
    <t>A11040804</t>
  </si>
  <si>
    <t>温里口服液</t>
  </si>
  <si>
    <t>A11040805</t>
  </si>
  <si>
    <t>清热口服液</t>
  </si>
  <si>
    <t>A11040806</t>
  </si>
  <si>
    <t>祛暑口服液</t>
  </si>
  <si>
    <t>A11040807</t>
  </si>
  <si>
    <t>补益口服液</t>
  </si>
  <si>
    <t>A11040808</t>
  </si>
  <si>
    <t>固涩口服液</t>
  </si>
  <si>
    <t>A11040809</t>
  </si>
  <si>
    <t>安神口服液</t>
  </si>
  <si>
    <t>A11040810</t>
  </si>
  <si>
    <t>开窍口服液</t>
  </si>
  <si>
    <t>A11040811</t>
  </si>
  <si>
    <t>理气口服液</t>
  </si>
  <si>
    <t>A11040812</t>
  </si>
  <si>
    <t>理血口服液</t>
  </si>
  <si>
    <t>A11040813</t>
  </si>
  <si>
    <t>止血口服液</t>
  </si>
  <si>
    <t>A11040814</t>
  </si>
  <si>
    <t>治风口服液</t>
  </si>
  <si>
    <t>A11040815</t>
  </si>
  <si>
    <t>祛湿口服液</t>
  </si>
  <si>
    <t>A11040816</t>
  </si>
  <si>
    <t>祛风湿口服液</t>
  </si>
  <si>
    <t>A11040817</t>
  </si>
  <si>
    <t>祛痰口服液</t>
  </si>
  <si>
    <t>A11040818</t>
  </si>
  <si>
    <t>止咳平喘口服液</t>
  </si>
  <si>
    <t>A11040819</t>
  </si>
  <si>
    <t>消食口服液</t>
  </si>
  <si>
    <t>A11040820</t>
  </si>
  <si>
    <t>治泻、痢口服液</t>
  </si>
  <si>
    <t>A11040821</t>
  </si>
  <si>
    <t>小儿镇惊口服液</t>
  </si>
  <si>
    <t>A11040822</t>
  </si>
  <si>
    <t>调经、止带口服液</t>
  </si>
  <si>
    <t>A11040823</t>
  </si>
  <si>
    <t>治产后病口服液</t>
  </si>
  <si>
    <t>A11040824</t>
  </si>
  <si>
    <t>安胎口服液</t>
  </si>
  <si>
    <t>A11040825</t>
  </si>
  <si>
    <t>利咽口服液</t>
  </si>
  <si>
    <t>A11040826</t>
  </si>
  <si>
    <t>明目口服液</t>
  </si>
  <si>
    <t>A11040827</t>
  </si>
  <si>
    <t>通鼻口服液</t>
  </si>
  <si>
    <t>A11040828</t>
  </si>
  <si>
    <t>治耳口服液</t>
  </si>
  <si>
    <t>A11040829</t>
  </si>
  <si>
    <t>驱虫、杀虫、止痒口服液</t>
  </si>
  <si>
    <t>A11040830</t>
  </si>
  <si>
    <t>治痔口服液</t>
  </si>
  <si>
    <t>A11040831</t>
  </si>
  <si>
    <t>治疮疡口服液</t>
  </si>
  <si>
    <t>A11040832</t>
  </si>
  <si>
    <t>止酸解痉治胃痛口服液</t>
  </si>
  <si>
    <t>A11040833</t>
  </si>
  <si>
    <t>抗痨口服液</t>
  </si>
  <si>
    <t>A11040834</t>
  </si>
  <si>
    <t>抗癌口服液</t>
  </si>
  <si>
    <t>A11040899</t>
  </si>
  <si>
    <t>其他中成药口服液</t>
  </si>
  <si>
    <t>A110409</t>
  </si>
  <si>
    <t>中成药胶囊</t>
  </si>
  <si>
    <t>A11040901</t>
  </si>
  <si>
    <t>解表胶囊</t>
  </si>
  <si>
    <t>A11040902</t>
  </si>
  <si>
    <t>泻下胶囊</t>
  </si>
  <si>
    <t>A11040903</t>
  </si>
  <si>
    <t>和解胶囊</t>
  </si>
  <si>
    <t>A11040904</t>
  </si>
  <si>
    <t>温里胶囊</t>
  </si>
  <si>
    <t>A11040905</t>
  </si>
  <si>
    <t>清热胶囊</t>
  </si>
  <si>
    <t>A11040906</t>
  </si>
  <si>
    <t>祛暑胶囊</t>
  </si>
  <si>
    <t>A11040907</t>
  </si>
  <si>
    <t>补益胶囊</t>
  </si>
  <si>
    <t>A11040908</t>
  </si>
  <si>
    <t>固涩胶囊</t>
  </si>
  <si>
    <t>A11040909</t>
  </si>
  <si>
    <t>安神胶囊</t>
  </si>
  <si>
    <t>A11040910</t>
  </si>
  <si>
    <t>开窍胶囊</t>
  </si>
  <si>
    <t>A11040911</t>
  </si>
  <si>
    <t>理气胶囊</t>
  </si>
  <si>
    <t>A11040912</t>
  </si>
  <si>
    <t>理血胶囊</t>
  </si>
  <si>
    <t>A11040913</t>
  </si>
  <si>
    <t>止血胶囊</t>
  </si>
  <si>
    <t>A11040914</t>
  </si>
  <si>
    <t>治风胶囊</t>
  </si>
  <si>
    <t>A11040915</t>
  </si>
  <si>
    <t>祛湿胶囊</t>
  </si>
  <si>
    <t>A11040916</t>
  </si>
  <si>
    <t>祛风湿胶囊</t>
  </si>
  <si>
    <t>A11040917</t>
  </si>
  <si>
    <t>祛痰胶囊</t>
  </si>
  <si>
    <t>A11040918</t>
  </si>
  <si>
    <t>止咳平喘胶囊</t>
  </si>
  <si>
    <t>A11040919</t>
  </si>
  <si>
    <t>消食胶囊</t>
  </si>
  <si>
    <t>A11040920</t>
  </si>
  <si>
    <t>治泻、痢胶囊</t>
  </si>
  <si>
    <t>A11040921</t>
  </si>
  <si>
    <t>小儿镇惊胶囊</t>
  </si>
  <si>
    <t>A11040922</t>
  </si>
  <si>
    <t>调经、止带胶囊</t>
  </si>
  <si>
    <t>A11040923</t>
  </si>
  <si>
    <t>治产后病胶囊</t>
  </si>
  <si>
    <t>A11040924</t>
  </si>
  <si>
    <t>安胎胶囊</t>
  </si>
  <si>
    <t>A11040925</t>
  </si>
  <si>
    <t>利咽胶囊</t>
  </si>
  <si>
    <t>A11040926</t>
  </si>
  <si>
    <t>明目胶囊</t>
  </si>
  <si>
    <t>A11040927</t>
  </si>
  <si>
    <t>通鼻胶囊</t>
  </si>
  <si>
    <t>A11040928</t>
  </si>
  <si>
    <t>治耳胶囊</t>
  </si>
  <si>
    <t>A11040929</t>
  </si>
  <si>
    <t>驱虫、杀虫、止痒胶囊</t>
  </si>
  <si>
    <t>A11040930</t>
  </si>
  <si>
    <t>治痔胶囊</t>
  </si>
  <si>
    <t>A11040931</t>
  </si>
  <si>
    <t>治疮疡胶囊</t>
  </si>
  <si>
    <t>A11040932</t>
  </si>
  <si>
    <t>止酸解痉治胃痛胶囊</t>
  </si>
  <si>
    <t>A11040933</t>
  </si>
  <si>
    <t>抗痨胶囊</t>
  </si>
  <si>
    <t>A11040934</t>
  </si>
  <si>
    <t>抗癌胶囊</t>
  </si>
  <si>
    <t>A11040999</t>
  </si>
  <si>
    <t>其他中成药胶囊</t>
  </si>
  <si>
    <t>A110410</t>
  </si>
  <si>
    <t>中成药散剂</t>
  </si>
  <si>
    <t>A11041001</t>
  </si>
  <si>
    <t>解表散剂</t>
  </si>
  <si>
    <t>A11041002</t>
  </si>
  <si>
    <t>泻下散剂</t>
  </si>
  <si>
    <t>A11041003</t>
  </si>
  <si>
    <t>和解散剂</t>
  </si>
  <si>
    <t>A11041004</t>
  </si>
  <si>
    <t>温里散剂</t>
  </si>
  <si>
    <t>A11041005</t>
  </si>
  <si>
    <t>清热散剂</t>
  </si>
  <si>
    <t>A11041006</t>
  </si>
  <si>
    <t>祛暑散剂</t>
  </si>
  <si>
    <t>A11041007</t>
  </si>
  <si>
    <t>补益散剂</t>
  </si>
  <si>
    <t>A11041008</t>
  </si>
  <si>
    <t>固涩散剂</t>
  </si>
  <si>
    <t>A11041009</t>
  </si>
  <si>
    <t>安神散剂</t>
  </si>
  <si>
    <t>A11041010</t>
  </si>
  <si>
    <t>开窍散剂</t>
  </si>
  <si>
    <t>A11041011</t>
  </si>
  <si>
    <t>理气散剂</t>
  </si>
  <si>
    <t>A11041012</t>
  </si>
  <si>
    <t>理血散剂</t>
  </si>
  <si>
    <t>A11041013</t>
  </si>
  <si>
    <t>止血散剂</t>
  </si>
  <si>
    <t>A11041014</t>
  </si>
  <si>
    <t>治风散剂</t>
  </si>
  <si>
    <t>A11041015</t>
  </si>
  <si>
    <t>祛湿散剂</t>
  </si>
  <si>
    <t>A11041016</t>
  </si>
  <si>
    <t>祛风湿散剂</t>
  </si>
  <si>
    <t>A11041017</t>
  </si>
  <si>
    <t>祛痰散剂</t>
  </si>
  <si>
    <t>A11041018</t>
  </si>
  <si>
    <t>止咳平喘散剂</t>
  </si>
  <si>
    <t>A11041019</t>
  </si>
  <si>
    <t>消食散剂</t>
  </si>
  <si>
    <t>A11041020</t>
  </si>
  <si>
    <t>治泻、痢散剂</t>
  </si>
  <si>
    <t>A11041021</t>
  </si>
  <si>
    <t>小儿镇惊散剂</t>
  </si>
  <si>
    <t>A11041022</t>
  </si>
  <si>
    <t>调经、止带散剂</t>
  </si>
  <si>
    <t>A11041023</t>
  </si>
  <si>
    <t>治产后病散剂</t>
  </si>
  <si>
    <t>A11041024</t>
  </si>
  <si>
    <t>安胎散剂</t>
  </si>
  <si>
    <t>A11041025</t>
  </si>
  <si>
    <t>利咽散剂</t>
  </si>
  <si>
    <t>A11041026</t>
  </si>
  <si>
    <t>明目散剂</t>
  </si>
  <si>
    <t>A11041027</t>
  </si>
  <si>
    <t>通鼻散剂</t>
  </si>
  <si>
    <t>A11041028</t>
  </si>
  <si>
    <t>治耳散剂</t>
  </si>
  <si>
    <t>A11041029</t>
  </si>
  <si>
    <t>驱虫、杀虫、止痒散剂</t>
  </si>
  <si>
    <t>A11041030</t>
  </si>
  <si>
    <t>治痔散剂</t>
  </si>
  <si>
    <t>A11041031</t>
  </si>
  <si>
    <t>治疮疡散剂</t>
  </si>
  <si>
    <t>A11041032</t>
  </si>
  <si>
    <t>止酸解痉治胃痛散剂</t>
  </si>
  <si>
    <t>A11041033</t>
  </si>
  <si>
    <t>抗痨散剂</t>
  </si>
  <si>
    <t>A11041034</t>
  </si>
  <si>
    <t>抗癌散剂</t>
  </si>
  <si>
    <t>A11041099</t>
  </si>
  <si>
    <t>其他中成药散剂</t>
  </si>
  <si>
    <t>A110411</t>
  </si>
  <si>
    <t>中成药栓剂</t>
  </si>
  <si>
    <t>A11041101</t>
  </si>
  <si>
    <t>解表栓剂</t>
  </si>
  <si>
    <t>A11041102</t>
  </si>
  <si>
    <t>泻下栓剂</t>
  </si>
  <si>
    <t>A11041103</t>
  </si>
  <si>
    <t>和解栓剂</t>
  </si>
  <si>
    <t>A11041104</t>
  </si>
  <si>
    <t>温里栓剂</t>
  </si>
  <si>
    <t>A11041105</t>
  </si>
  <si>
    <t>清热栓剂</t>
  </si>
  <si>
    <t>A11041106</t>
  </si>
  <si>
    <t>祛暑栓剂</t>
  </si>
  <si>
    <t>A11041107</t>
  </si>
  <si>
    <t>补益栓剂</t>
  </si>
  <si>
    <t>A11041108</t>
  </si>
  <si>
    <t>固涩栓剂</t>
  </si>
  <si>
    <t>A11041109</t>
  </si>
  <si>
    <t>安神栓剂</t>
  </si>
  <si>
    <t>A11041110</t>
  </si>
  <si>
    <t>开窍栓剂</t>
  </si>
  <si>
    <t>A11041111</t>
  </si>
  <si>
    <t>理气栓剂</t>
  </si>
  <si>
    <t>A11041112</t>
  </si>
  <si>
    <t>理血栓剂</t>
  </si>
  <si>
    <t>A11041113</t>
  </si>
  <si>
    <t>止血栓剂</t>
  </si>
  <si>
    <t>A11041114</t>
  </si>
  <si>
    <t>治风栓剂</t>
  </si>
  <si>
    <t>A11041115</t>
  </si>
  <si>
    <t>祛湿栓剂</t>
  </si>
  <si>
    <t>A11041116</t>
  </si>
  <si>
    <t>祛风湿栓剂</t>
  </si>
  <si>
    <t>A11041117</t>
  </si>
  <si>
    <t>祛痰栓剂</t>
  </si>
  <si>
    <t>A11041118</t>
  </si>
  <si>
    <t>止咳平喘栓剂</t>
  </si>
  <si>
    <t>A11041119</t>
  </si>
  <si>
    <t>消食栓剂</t>
  </si>
  <si>
    <t>A11041120</t>
  </si>
  <si>
    <t>治泻、痢栓剂</t>
  </si>
  <si>
    <t>A11041121</t>
  </si>
  <si>
    <t>小儿镇惊栓剂</t>
  </si>
  <si>
    <t>A11041122</t>
  </si>
  <si>
    <t>调经、止带栓剂</t>
  </si>
  <si>
    <t>A11041123</t>
  </si>
  <si>
    <t>治产后病栓剂</t>
  </si>
  <si>
    <t>A11041124</t>
  </si>
  <si>
    <t>安胎栓剂</t>
  </si>
  <si>
    <t>A11041125</t>
  </si>
  <si>
    <t>利咽栓剂</t>
  </si>
  <si>
    <t>A11041126</t>
  </si>
  <si>
    <t>明目栓剂</t>
  </si>
  <si>
    <t>A11041127</t>
  </si>
  <si>
    <t>通鼻栓剂</t>
  </si>
  <si>
    <t>A11041128</t>
  </si>
  <si>
    <t>治耳栓剂</t>
  </si>
  <si>
    <t>A11041129</t>
  </si>
  <si>
    <t>驱虫、杀虫、止痒栓剂</t>
  </si>
  <si>
    <t>A11041130</t>
  </si>
  <si>
    <t>治痔栓剂</t>
  </si>
  <si>
    <t>A11041131</t>
  </si>
  <si>
    <t>治疮疡栓剂</t>
  </si>
  <si>
    <t>A11041132</t>
  </si>
  <si>
    <t>止酸解痉治胃痛栓剂</t>
  </si>
  <si>
    <t>A11041133</t>
  </si>
  <si>
    <t>抗痨栓剂</t>
  </si>
  <si>
    <t>A11041134</t>
  </si>
  <si>
    <t>抗癌栓剂</t>
  </si>
  <si>
    <t>A11041199</t>
  </si>
  <si>
    <t>其他中成药栓剂</t>
  </si>
  <si>
    <t>A110412</t>
  </si>
  <si>
    <t>药酒</t>
  </si>
  <si>
    <t>A11041201</t>
  </si>
  <si>
    <t>补益药酒</t>
  </si>
  <si>
    <t>A11041202</t>
  </si>
  <si>
    <t>固涩药酒</t>
  </si>
  <si>
    <t>A11041203</t>
  </si>
  <si>
    <t>安神药酒</t>
  </si>
  <si>
    <t>A11041204</t>
  </si>
  <si>
    <t>开窍药酒</t>
  </si>
  <si>
    <t>A11041205</t>
  </si>
  <si>
    <t>理气药酒</t>
  </si>
  <si>
    <t>A11041206</t>
  </si>
  <si>
    <t>理血药酒</t>
  </si>
  <si>
    <t>A11041207</t>
  </si>
  <si>
    <t>止血药酒</t>
  </si>
  <si>
    <t>A11041208</t>
  </si>
  <si>
    <t>治风药酒</t>
  </si>
  <si>
    <t>A11041209</t>
  </si>
  <si>
    <t>祛湿药酒</t>
  </si>
  <si>
    <t>A11041299</t>
  </si>
  <si>
    <t>其他药酒</t>
  </si>
  <si>
    <t>A110413</t>
  </si>
  <si>
    <t>清凉油</t>
  </si>
  <si>
    <t>A11041301</t>
  </si>
  <si>
    <t>治风剂清凉油</t>
  </si>
  <si>
    <t>A11041399</t>
  </si>
  <si>
    <t>其他清凉油</t>
  </si>
  <si>
    <t>A110499</t>
  </si>
  <si>
    <t>其他中成药</t>
  </si>
  <si>
    <t>A1105</t>
  </si>
  <si>
    <t>兽用药品</t>
  </si>
  <si>
    <t>A110501</t>
  </si>
  <si>
    <t>兽用化学药品</t>
  </si>
  <si>
    <t>A110502</t>
  </si>
  <si>
    <t>兽用血清制品</t>
  </si>
  <si>
    <t>A110503</t>
  </si>
  <si>
    <t>兽用疫苗</t>
  </si>
  <si>
    <t>A110504</t>
  </si>
  <si>
    <t>兽用诊断制品</t>
  </si>
  <si>
    <t>A110505</t>
  </si>
  <si>
    <t>兽用微生态制品</t>
  </si>
  <si>
    <t>A110506</t>
  </si>
  <si>
    <t>兽用中药材</t>
  </si>
  <si>
    <t>A110507</t>
  </si>
  <si>
    <t>兽用中成药</t>
  </si>
  <si>
    <t>A110508</t>
  </si>
  <si>
    <t>兽用抗生素</t>
  </si>
  <si>
    <t>A110509</t>
  </si>
  <si>
    <t>兽用生化药品</t>
  </si>
  <si>
    <t>A110510</t>
  </si>
  <si>
    <t>兽用放射性药品</t>
  </si>
  <si>
    <t>A110511</t>
  </si>
  <si>
    <t>兽用外用杀虫剂</t>
  </si>
  <si>
    <t>A110512</t>
  </si>
  <si>
    <t>兽用消毒剂</t>
  </si>
  <si>
    <t>A1106</t>
  </si>
  <si>
    <t>生物化学药品</t>
  </si>
  <si>
    <t>A110601</t>
  </si>
  <si>
    <t>酶类生化制剂</t>
  </si>
  <si>
    <t>A11060101</t>
  </si>
  <si>
    <t>胰蛋白酶制剂</t>
  </si>
  <si>
    <t>A11060102</t>
  </si>
  <si>
    <t>糜蛋白酶制剂</t>
  </si>
  <si>
    <t>A11060103</t>
  </si>
  <si>
    <t>菠萝蛋白酶制剂</t>
  </si>
  <si>
    <t>A11060104</t>
  </si>
  <si>
    <t>链激酶制剂</t>
  </si>
  <si>
    <t>A11060105</t>
  </si>
  <si>
    <t>重组链激酶制剂</t>
  </si>
  <si>
    <t>A11060106</t>
  </si>
  <si>
    <t>双链酶制剂</t>
  </si>
  <si>
    <t>A11060107</t>
  </si>
  <si>
    <t>尿激酶制剂</t>
  </si>
  <si>
    <t>A11060108</t>
  </si>
  <si>
    <t>溶菌酶制剂</t>
  </si>
  <si>
    <t>A11060109</t>
  </si>
  <si>
    <t>辅酶Q10制剂</t>
  </si>
  <si>
    <t>A11060110</t>
  </si>
  <si>
    <t>辅酶Ⅰ制剂</t>
  </si>
  <si>
    <t>A11060111</t>
  </si>
  <si>
    <t>复合辅酶制剂</t>
  </si>
  <si>
    <t>A11060112</t>
  </si>
  <si>
    <t>门冬酰胺酶制剂</t>
  </si>
  <si>
    <t>A11060113</t>
  </si>
  <si>
    <t>胰酶制剂</t>
  </si>
  <si>
    <t>A11060114</t>
  </si>
  <si>
    <t>多酶制剂</t>
  </si>
  <si>
    <t>A11060115</t>
  </si>
  <si>
    <t>复合多酶制剂</t>
  </si>
  <si>
    <t>A11060116</t>
  </si>
  <si>
    <t>胃蛋白酶制剂</t>
  </si>
  <si>
    <t>A11060117</t>
  </si>
  <si>
    <t>含糖胃蛋白酶制剂</t>
  </si>
  <si>
    <t>A11060118</t>
  </si>
  <si>
    <t>淀粉酶制剂</t>
  </si>
  <si>
    <t>A11060199</t>
  </si>
  <si>
    <t>其他酶类生化制剂</t>
  </si>
  <si>
    <t>A110602</t>
  </si>
  <si>
    <t>氨基酸及蛋白质类药</t>
  </si>
  <si>
    <t>A11060201</t>
  </si>
  <si>
    <t>乙酰半胱氨酸制剂</t>
  </si>
  <si>
    <t>A11060202</t>
  </si>
  <si>
    <t>羧甲司坦制剂</t>
  </si>
  <si>
    <t>A11060203</t>
  </si>
  <si>
    <t>盐酸美司坦制剂</t>
  </si>
  <si>
    <t>A11060204</t>
  </si>
  <si>
    <t>胱氨酸制剂</t>
  </si>
  <si>
    <t>A11060205</t>
  </si>
  <si>
    <t>盐酸赖氨酸制剂</t>
  </si>
  <si>
    <t>A11060206</t>
  </si>
  <si>
    <t>谷氨酸制剂</t>
  </si>
  <si>
    <t>A11060207</t>
  </si>
  <si>
    <t>门冬氨酸制剂</t>
  </si>
  <si>
    <t>A11060208</t>
  </si>
  <si>
    <t>门冬酰胺制剂</t>
  </si>
  <si>
    <t>A11060209</t>
  </si>
  <si>
    <t>复合氨基酸制剂</t>
  </si>
  <si>
    <t>A11060210</t>
  </si>
  <si>
    <t>复方氨基酸制剂</t>
  </si>
  <si>
    <t>A11060211</t>
  </si>
  <si>
    <t>复方赖氨酸制剂</t>
  </si>
  <si>
    <t>A11060212</t>
  </si>
  <si>
    <t>注射用氨基酸类药及输液</t>
  </si>
  <si>
    <t>A11060299</t>
  </si>
  <si>
    <t>其他氨基酸及蛋白质药制
剂</t>
  </si>
  <si>
    <t>A110603</t>
  </si>
  <si>
    <t>脂肪类药制剂</t>
  </si>
  <si>
    <t>A11060301</t>
  </si>
  <si>
    <t>注射用脂肪类药</t>
  </si>
  <si>
    <t>A11060302</t>
  </si>
  <si>
    <t>脂肪类药胶囊</t>
  </si>
  <si>
    <t>A11060303</t>
  </si>
  <si>
    <t>脂肪类药片剂</t>
  </si>
  <si>
    <t>A11060399</t>
  </si>
  <si>
    <t>其他脂肪类药制剂</t>
  </si>
  <si>
    <t>A110604</t>
  </si>
  <si>
    <t>核酸类药制剂</t>
  </si>
  <si>
    <t>A11060401</t>
  </si>
  <si>
    <t>三磷腺苷钠制剂</t>
  </si>
  <si>
    <t>A11060402</t>
  </si>
  <si>
    <t>环磷腺苷制剂</t>
  </si>
  <si>
    <t>A11060403</t>
  </si>
  <si>
    <t>肌苷制剂</t>
  </si>
  <si>
    <t>A11060404</t>
  </si>
  <si>
    <t>核糖核酸制剂</t>
  </si>
  <si>
    <t>A11060499</t>
  </si>
  <si>
    <t>其他核酸类药制剂</t>
  </si>
  <si>
    <t>A110699</t>
  </si>
  <si>
    <t>其他生物化学药品</t>
  </si>
  <si>
    <t>A1107</t>
  </si>
  <si>
    <t>生物化学制品</t>
  </si>
  <si>
    <t>A110701</t>
  </si>
  <si>
    <t>菌苗</t>
  </si>
  <si>
    <t>A11070101</t>
  </si>
  <si>
    <t>伤寒菌苗</t>
  </si>
  <si>
    <t>A11070102</t>
  </si>
  <si>
    <t>霍乱菌苗</t>
  </si>
  <si>
    <t>A11070103</t>
  </si>
  <si>
    <t>霍乱伤寒混合菌苗</t>
  </si>
  <si>
    <t>A11070104</t>
  </si>
  <si>
    <t>霍乱伤寒副伤寒甲乙菌苗</t>
  </si>
  <si>
    <t>A11070105</t>
  </si>
  <si>
    <t>伤寒副伤寒甲乙菌苗</t>
  </si>
  <si>
    <t>A11070106</t>
  </si>
  <si>
    <t>伤寒副伤寒甲二联菌苗</t>
  </si>
  <si>
    <t>A11070107</t>
  </si>
  <si>
    <t>伤寒·副伤寒甲·乙三联菌
苗</t>
  </si>
  <si>
    <t>A11070108</t>
  </si>
  <si>
    <t>霍乱·伤寒·副伤寒甲·乙
四联菌苗</t>
  </si>
  <si>
    <t>A11070109</t>
  </si>
  <si>
    <t>百日咳菌苗</t>
  </si>
  <si>
    <t>A11070110</t>
  </si>
  <si>
    <t>钩端螺旋体菌苗</t>
  </si>
  <si>
    <t>A11070111</t>
  </si>
  <si>
    <t>多价钩端螺旋体菌苗</t>
  </si>
  <si>
    <t>A11070112</t>
  </si>
  <si>
    <t>脑膜炎球菌多糖菌苗(A群)</t>
  </si>
  <si>
    <t>A11070113</t>
  </si>
  <si>
    <t>炭疽活菌苗</t>
  </si>
  <si>
    <t>A11070114</t>
  </si>
  <si>
    <t>气管炎菌苗</t>
  </si>
  <si>
    <t>A11070115</t>
  </si>
  <si>
    <t>气管炎溶菌菌苗</t>
  </si>
  <si>
    <t>A11070116</t>
  </si>
  <si>
    <t>吸附霍乱菌苗</t>
  </si>
  <si>
    <t>A11070117</t>
  </si>
  <si>
    <t>吸附霍乱类毒素菌苗</t>
  </si>
  <si>
    <t>A11070118</t>
  </si>
  <si>
    <t>冻干牛痘苗</t>
  </si>
  <si>
    <t>A11070119</t>
  </si>
  <si>
    <t>流脑菌苗</t>
  </si>
  <si>
    <t>A11070199</t>
  </si>
  <si>
    <t>其他菌苗</t>
  </si>
  <si>
    <t>A110702</t>
  </si>
  <si>
    <t>菌苗制剂</t>
  </si>
  <si>
    <t>A11070201</t>
  </si>
  <si>
    <t>吸附百日咳白喉破伤风混
合制剂</t>
  </si>
  <si>
    <t>A11070202</t>
  </si>
  <si>
    <t>吸附百日咳菌苗白喉类毒
素混合制剂</t>
  </si>
  <si>
    <t>A11070203</t>
  </si>
  <si>
    <t>卡介苗多糖核酸</t>
  </si>
  <si>
    <t>A11070204</t>
  </si>
  <si>
    <t>破伤风类毒素混合制剂</t>
  </si>
  <si>
    <t>A11070205</t>
  </si>
  <si>
    <t>核酪制剂</t>
  </si>
  <si>
    <t>A11070206</t>
  </si>
  <si>
    <t>口服多价痢疾噬菌体</t>
  </si>
  <si>
    <t>A11070207</t>
  </si>
  <si>
    <t>哮喘菌苗注射液</t>
  </si>
  <si>
    <t>A11070208</t>
  </si>
  <si>
    <t>气管炎菌苗片</t>
  </si>
  <si>
    <t>A110703</t>
  </si>
  <si>
    <t>人用疫苗</t>
  </si>
  <si>
    <t>A11070301</t>
  </si>
  <si>
    <t>脑炎疫苗</t>
  </si>
  <si>
    <t>A11070302</t>
  </si>
  <si>
    <t>脑膜炎疫苗</t>
  </si>
  <si>
    <t>A11070303</t>
  </si>
  <si>
    <t>麻疹、风疹及腮腺炎疫苗</t>
  </si>
  <si>
    <t>A11070304</t>
  </si>
  <si>
    <t>狂犬病疫苗</t>
  </si>
  <si>
    <t>A11070305</t>
  </si>
  <si>
    <t>脊髓灰质炎疫苗</t>
  </si>
  <si>
    <t>A11070306</t>
  </si>
  <si>
    <t>肝炎疫苗</t>
  </si>
  <si>
    <t>A11070307</t>
  </si>
  <si>
    <t>流感疫苗</t>
  </si>
  <si>
    <t>A11070308</t>
  </si>
  <si>
    <t>肾综合症疫苗</t>
  </si>
  <si>
    <t>A11070309</t>
  </si>
  <si>
    <t>破伤风、白喉及百日咳疫苗</t>
  </si>
  <si>
    <t>A11070310</t>
  </si>
  <si>
    <t>黄热减毒活疫苗</t>
  </si>
  <si>
    <t>A11070399</t>
  </si>
  <si>
    <t>其他人用疫苗</t>
  </si>
  <si>
    <t>A110704</t>
  </si>
  <si>
    <t>类毒素</t>
  </si>
  <si>
    <t>A11070401</t>
  </si>
  <si>
    <t>吸附精制白喉类毒素</t>
  </si>
  <si>
    <t>A11070402</t>
  </si>
  <si>
    <t>吸附精制白喉破伤风二联
类毒素</t>
  </si>
  <si>
    <t>A11070403</t>
  </si>
  <si>
    <t>吸附精制破伤风类毒素</t>
  </si>
  <si>
    <t>A11070404</t>
  </si>
  <si>
    <t>吸附精制破伤风·气性坏疽
四联类毒类</t>
  </si>
  <si>
    <t>A11070405</t>
  </si>
  <si>
    <t>葡萄球菌类毒素</t>
  </si>
  <si>
    <t>A11070499</t>
  </si>
  <si>
    <t>其他类毒素</t>
  </si>
  <si>
    <t>A110705</t>
  </si>
  <si>
    <t>抗毒素类</t>
  </si>
  <si>
    <t>A11070501</t>
  </si>
  <si>
    <t>白喉抗毒素</t>
  </si>
  <si>
    <t>A11070502</t>
  </si>
  <si>
    <t>破伤风抗毒素</t>
  </si>
  <si>
    <t>A11070503</t>
  </si>
  <si>
    <t>多价气性坏疽抗毒素</t>
  </si>
  <si>
    <t>A11070504</t>
  </si>
  <si>
    <t>肉毒抗毒素制剂</t>
  </si>
  <si>
    <t>A11070599</t>
  </si>
  <si>
    <t>其他抗毒素</t>
  </si>
  <si>
    <t>A110706</t>
  </si>
  <si>
    <t>抗血清类</t>
  </si>
  <si>
    <t>A11070601</t>
  </si>
  <si>
    <t>抗蛇毒血清</t>
  </si>
  <si>
    <t>A11070602</t>
  </si>
  <si>
    <t>抗狂犬病血清</t>
  </si>
  <si>
    <t>A11070603</t>
  </si>
  <si>
    <t>抗炭疽血清</t>
  </si>
  <si>
    <t>A11070604</t>
  </si>
  <si>
    <t>抗赤痢血清</t>
  </si>
  <si>
    <t>A11070605</t>
  </si>
  <si>
    <t>精制抗腺病毒血清</t>
  </si>
  <si>
    <t>A11070606</t>
  </si>
  <si>
    <t>抗淋巴细胞血清</t>
  </si>
  <si>
    <t>A11070699</t>
  </si>
  <si>
    <t>其他抗血清</t>
  </si>
  <si>
    <t>A110707</t>
  </si>
  <si>
    <t>血液制品</t>
  </si>
  <si>
    <t>A11070701</t>
  </si>
  <si>
    <t>球蛋白、白蛋白</t>
  </si>
  <si>
    <t>A11070702</t>
  </si>
  <si>
    <t>血液制品制剂</t>
  </si>
  <si>
    <t>A110708</t>
  </si>
  <si>
    <t>细胞因子</t>
  </si>
  <si>
    <t>A11070801</t>
  </si>
  <si>
    <t>干扰素制剂</t>
  </si>
  <si>
    <t>A11070802</t>
  </si>
  <si>
    <t>胸腺肽制剂</t>
  </si>
  <si>
    <t>A11070803</t>
  </si>
  <si>
    <t>转移因子制剂</t>
  </si>
  <si>
    <t>A11070804</t>
  </si>
  <si>
    <t>促肝细胞生长素制剂</t>
  </si>
  <si>
    <t>A11070805</t>
  </si>
  <si>
    <t>白介素制剂</t>
  </si>
  <si>
    <t>A11070899</t>
  </si>
  <si>
    <t>其他细胞因子制剂</t>
  </si>
  <si>
    <t>A110709</t>
  </si>
  <si>
    <t>诊断用生物制品</t>
  </si>
  <si>
    <t>A11070901</t>
  </si>
  <si>
    <t>诊断用菌素、菌液、菌体</t>
  </si>
  <si>
    <t>A11070902</t>
  </si>
  <si>
    <t>诊断血球</t>
  </si>
  <si>
    <t>A11070903</t>
  </si>
  <si>
    <t>诊断用抗原</t>
  </si>
  <si>
    <t>A11070904</t>
  </si>
  <si>
    <t>诊断用血凝素</t>
  </si>
  <si>
    <t>A11070905</t>
  </si>
  <si>
    <t>诊断用血清</t>
  </si>
  <si>
    <t>A11070906</t>
  </si>
  <si>
    <t>试验用毒素</t>
  </si>
  <si>
    <t>A11070907</t>
  </si>
  <si>
    <t>诊断用生物试剂盒</t>
  </si>
  <si>
    <t>A110710</t>
  </si>
  <si>
    <t>生物制剂</t>
  </si>
  <si>
    <t>A11071001</t>
  </si>
  <si>
    <t>生物菌及菌片</t>
  </si>
  <si>
    <t>A11071002</t>
  </si>
  <si>
    <t>生物试剂盒</t>
  </si>
  <si>
    <t>A11071003</t>
  </si>
  <si>
    <t>微生物培养基</t>
  </si>
  <si>
    <t>A11071099</t>
  </si>
  <si>
    <t>其他生物制剂</t>
  </si>
  <si>
    <t>A1108</t>
  </si>
  <si>
    <t>医用材料</t>
  </si>
  <si>
    <t>A110801</t>
  </si>
  <si>
    <t>病人医用试剂</t>
  </si>
  <si>
    <t>A11080101</t>
  </si>
  <si>
    <t>血型试剂</t>
  </si>
  <si>
    <t>A11080102</t>
  </si>
  <si>
    <t>影象检查用化学药制剂</t>
  </si>
  <si>
    <t>A11080103</t>
  </si>
  <si>
    <t>器官功能检查剂</t>
  </si>
  <si>
    <t>A110802</t>
  </si>
  <si>
    <t>非病人用诊断检验、实验用试
剂</t>
  </si>
  <si>
    <t>A11080201</t>
  </si>
  <si>
    <t>有衬背的诊断或实验用试
剂</t>
  </si>
  <si>
    <t>A11080202</t>
  </si>
  <si>
    <t>无衬背的诊断或实验用试
剂</t>
  </si>
  <si>
    <t>A11080203</t>
  </si>
  <si>
    <t>空心胶囊</t>
  </si>
  <si>
    <t>A11080199</t>
  </si>
  <si>
    <t>其他医用材料</t>
  </si>
  <si>
    <t>A12</t>
  </si>
  <si>
    <t>农林牧渔业产品</t>
  </si>
  <si>
    <t>A1201</t>
  </si>
  <si>
    <t>特种用途动、植物</t>
  </si>
  <si>
    <t>A120101</t>
  </si>
  <si>
    <t>特种用途植物</t>
  </si>
  <si>
    <t>A12010101</t>
  </si>
  <si>
    <t>名贵树木</t>
  </si>
  <si>
    <t>A12010102</t>
  </si>
  <si>
    <t>名贵花卉</t>
  </si>
  <si>
    <t>A12010199</t>
  </si>
  <si>
    <t>其他植物</t>
  </si>
  <si>
    <t>A120102</t>
  </si>
  <si>
    <t>特种用途动物</t>
  </si>
  <si>
    <t>A12010201</t>
  </si>
  <si>
    <t>实验用动物</t>
  </si>
  <si>
    <t>A12010202</t>
  </si>
  <si>
    <t>动物良种</t>
  </si>
  <si>
    <t>A12010203</t>
  </si>
  <si>
    <t>观赏动物</t>
  </si>
  <si>
    <t>A12010204</t>
  </si>
  <si>
    <t>警用动物</t>
  </si>
  <si>
    <t>A12010205</t>
  </si>
  <si>
    <t>助残动物</t>
  </si>
  <si>
    <t>A12010299</t>
  </si>
  <si>
    <t>其他动物</t>
  </si>
  <si>
    <t>A1202</t>
  </si>
  <si>
    <t>农产品</t>
  </si>
  <si>
    <t>A120201</t>
  </si>
  <si>
    <t>谷物</t>
  </si>
  <si>
    <t>A12020101</t>
  </si>
  <si>
    <t>稻谷</t>
  </si>
  <si>
    <t>A12020102</t>
  </si>
  <si>
    <t>小麦</t>
  </si>
  <si>
    <t>A12020103</t>
  </si>
  <si>
    <t>玉米</t>
  </si>
  <si>
    <t>A12020104</t>
  </si>
  <si>
    <t>谷子</t>
  </si>
  <si>
    <t>A12020105</t>
  </si>
  <si>
    <t>高粱</t>
  </si>
  <si>
    <t>A12020106</t>
  </si>
  <si>
    <t>大麦</t>
  </si>
  <si>
    <t>A12020107</t>
  </si>
  <si>
    <t>燕麦</t>
  </si>
  <si>
    <t>A12020108</t>
  </si>
  <si>
    <t>黑麦</t>
  </si>
  <si>
    <t>A12020109</t>
  </si>
  <si>
    <t>荞麦</t>
  </si>
  <si>
    <t>A12020199</t>
  </si>
  <si>
    <t>其他谷物</t>
  </si>
  <si>
    <t>A120202</t>
  </si>
  <si>
    <t>薯类</t>
  </si>
  <si>
    <t>A12020201</t>
  </si>
  <si>
    <t>马铃薯</t>
  </si>
  <si>
    <t>A12020202</t>
  </si>
  <si>
    <t>木薯</t>
  </si>
  <si>
    <t>A12020203</t>
  </si>
  <si>
    <t>甘薯</t>
  </si>
  <si>
    <t>A12020299</t>
  </si>
  <si>
    <t>其他薯类</t>
  </si>
  <si>
    <t>A120203</t>
  </si>
  <si>
    <t>油料</t>
  </si>
  <si>
    <t>A12020301</t>
  </si>
  <si>
    <t>花生</t>
  </si>
  <si>
    <t>A12020302</t>
  </si>
  <si>
    <t>油菜籽</t>
  </si>
  <si>
    <t>A12020303</t>
  </si>
  <si>
    <t>葵花籽</t>
  </si>
  <si>
    <t>A12020304</t>
  </si>
  <si>
    <t>芝麻</t>
  </si>
  <si>
    <t>A12020305</t>
  </si>
  <si>
    <t>胡麻籽</t>
  </si>
  <si>
    <t>A12020306</t>
  </si>
  <si>
    <t>棉籽</t>
  </si>
  <si>
    <t>A12020307</t>
  </si>
  <si>
    <t>蓖麻籽</t>
  </si>
  <si>
    <t>A12020308</t>
  </si>
  <si>
    <t>芥子</t>
  </si>
  <si>
    <t>A12020309</t>
  </si>
  <si>
    <t>红花籽</t>
  </si>
  <si>
    <t>A12020310</t>
  </si>
  <si>
    <t>油棕果及油棕仁</t>
  </si>
  <si>
    <t>A12020311</t>
  </si>
  <si>
    <t>罂粟子</t>
  </si>
  <si>
    <t>A12020312</t>
  </si>
  <si>
    <t>油橄榄果</t>
  </si>
  <si>
    <t>A12020313</t>
  </si>
  <si>
    <t>油茶籽（油料）</t>
  </si>
  <si>
    <t>A12020399</t>
  </si>
  <si>
    <t>其他油料</t>
  </si>
  <si>
    <t>A120204</t>
  </si>
  <si>
    <t>豆类</t>
  </si>
  <si>
    <t>A12020401</t>
  </si>
  <si>
    <t>大豆</t>
  </si>
  <si>
    <t>A12020402</t>
  </si>
  <si>
    <t>绿豆</t>
  </si>
  <si>
    <t>A12020403</t>
  </si>
  <si>
    <t>小豆</t>
  </si>
  <si>
    <t>A12020404</t>
  </si>
  <si>
    <t>干豌豆</t>
  </si>
  <si>
    <t>A12020405</t>
  </si>
  <si>
    <t>小扁豆</t>
  </si>
  <si>
    <t>A12020406</t>
  </si>
  <si>
    <t>干蚕豆</t>
  </si>
  <si>
    <t>A12020407</t>
  </si>
  <si>
    <t>芸豆</t>
  </si>
  <si>
    <t>A12020408</t>
  </si>
  <si>
    <t>饭豆</t>
  </si>
  <si>
    <t>A12020409</t>
  </si>
  <si>
    <t>干豇豆</t>
  </si>
  <si>
    <t>A12020410</t>
  </si>
  <si>
    <t>鹰嘴豆</t>
  </si>
  <si>
    <t>A12020499</t>
  </si>
  <si>
    <t>其他杂豆</t>
  </si>
  <si>
    <t>A120205</t>
  </si>
  <si>
    <t>棉花</t>
  </si>
  <si>
    <t>A12020501</t>
  </si>
  <si>
    <t>籽棉</t>
  </si>
  <si>
    <t>A12020502</t>
  </si>
  <si>
    <t>皮棉</t>
  </si>
  <si>
    <t>A12020599</t>
  </si>
  <si>
    <t>其他棉花</t>
  </si>
  <si>
    <t>A120206</t>
  </si>
  <si>
    <t>生麻</t>
  </si>
  <si>
    <t>A12020601</t>
  </si>
  <si>
    <t>生亚麻</t>
  </si>
  <si>
    <t>A12020602</t>
  </si>
  <si>
    <t>生苎麻</t>
  </si>
  <si>
    <t>A12020603</t>
  </si>
  <si>
    <t>生黄红麻</t>
  </si>
  <si>
    <t>A12020604</t>
  </si>
  <si>
    <t>生线麻</t>
  </si>
  <si>
    <t>A12020605</t>
  </si>
  <si>
    <t>生茼麻</t>
  </si>
  <si>
    <t>A12020606</t>
  </si>
  <si>
    <t>生大麻</t>
  </si>
  <si>
    <t>A12020607</t>
  </si>
  <si>
    <t>生剑麻</t>
  </si>
  <si>
    <t>A12020699</t>
  </si>
  <si>
    <t>其他生麻</t>
  </si>
  <si>
    <t>A120207</t>
  </si>
  <si>
    <t>糖料</t>
  </si>
  <si>
    <t>A12020701</t>
  </si>
  <si>
    <t>甘蔗</t>
  </si>
  <si>
    <t>A12020702</t>
  </si>
  <si>
    <t>甜菜</t>
  </si>
  <si>
    <t>A12020799</t>
  </si>
  <si>
    <t>其他糖料</t>
  </si>
  <si>
    <t>A120208</t>
  </si>
  <si>
    <t>未加工的烟草</t>
  </si>
  <si>
    <t>A12020801</t>
  </si>
  <si>
    <t>未去梗烤烟叶</t>
  </si>
  <si>
    <t>A12020802</t>
  </si>
  <si>
    <t>未去梗晒烟叶</t>
  </si>
  <si>
    <t>A12020803</t>
  </si>
  <si>
    <t>未去梗晾烟叶</t>
  </si>
  <si>
    <t>A12020804</t>
  </si>
  <si>
    <t>未去梗白肋烟</t>
  </si>
  <si>
    <t>A12020899</t>
  </si>
  <si>
    <t>其他未加工的烟草</t>
  </si>
  <si>
    <t>A120209</t>
  </si>
  <si>
    <t>饲料作物</t>
  </si>
  <si>
    <t>A12020901</t>
  </si>
  <si>
    <t>苜蓿</t>
  </si>
  <si>
    <t>A12020902</t>
  </si>
  <si>
    <t>青饲料</t>
  </si>
  <si>
    <t>A12020903</t>
  </si>
  <si>
    <t>饲料牧草</t>
  </si>
  <si>
    <t>A12020904</t>
  </si>
  <si>
    <t>饲料作物用种子</t>
  </si>
  <si>
    <t>A12020999</t>
  </si>
  <si>
    <t>其他饲料作物</t>
  </si>
  <si>
    <t>A120210</t>
  </si>
  <si>
    <t>水生植物类</t>
  </si>
  <si>
    <t>A12021001</t>
  </si>
  <si>
    <t>芦苇</t>
  </si>
  <si>
    <t>A12021002</t>
  </si>
  <si>
    <t>席草</t>
  </si>
  <si>
    <t>A12021003</t>
  </si>
  <si>
    <t>苇子</t>
  </si>
  <si>
    <t>A12021004</t>
  </si>
  <si>
    <t>莲子</t>
  </si>
  <si>
    <t>A12021005</t>
  </si>
  <si>
    <t>蒲草</t>
  </si>
  <si>
    <t>A12021006</t>
  </si>
  <si>
    <t>慈姑</t>
  </si>
  <si>
    <t>A12021099</t>
  </si>
  <si>
    <t>其他水生植物类</t>
  </si>
  <si>
    <t>A120211</t>
  </si>
  <si>
    <t>农作物副产品</t>
  </si>
  <si>
    <t>A12021101</t>
  </si>
  <si>
    <t>作物茎、杆、根</t>
  </si>
  <si>
    <t>A12021199</t>
  </si>
  <si>
    <t>其他农作物副产品</t>
  </si>
  <si>
    <t>A120212</t>
  </si>
  <si>
    <t>蔬菜及食用菌</t>
  </si>
  <si>
    <t>A12021201</t>
  </si>
  <si>
    <t>蔬菜</t>
  </si>
  <si>
    <t>A12021202</t>
  </si>
  <si>
    <t>食用菌</t>
  </si>
  <si>
    <t>A120213</t>
  </si>
  <si>
    <t>茶及饮料原料</t>
  </si>
  <si>
    <t>A12021302</t>
  </si>
  <si>
    <t>饮料原料</t>
  </si>
  <si>
    <t>A120214</t>
  </si>
  <si>
    <t>香料原料</t>
  </si>
  <si>
    <t>A12021401</t>
  </si>
  <si>
    <t>调味香料</t>
  </si>
  <si>
    <t>A12021402</t>
  </si>
  <si>
    <t>香味料</t>
  </si>
  <si>
    <t>A1203</t>
  </si>
  <si>
    <t>林业产品</t>
  </si>
  <si>
    <t>A120301</t>
  </si>
  <si>
    <t>育种和育苗</t>
  </si>
  <si>
    <t>A12030101</t>
  </si>
  <si>
    <t>林木种子</t>
  </si>
  <si>
    <t>A12030102</t>
  </si>
  <si>
    <t>灌木、藤木，相关林木种子</t>
  </si>
  <si>
    <t>A12030103</t>
  </si>
  <si>
    <t>苗木类</t>
  </si>
  <si>
    <t>A120302</t>
  </si>
  <si>
    <t>木材采伐产品</t>
  </si>
  <si>
    <t>A12030201</t>
  </si>
  <si>
    <t>原木</t>
  </si>
  <si>
    <t>A12030202</t>
  </si>
  <si>
    <t>小规格木材</t>
  </si>
  <si>
    <t>A12030203</t>
  </si>
  <si>
    <t>薪材</t>
  </si>
  <si>
    <t>A12030204</t>
  </si>
  <si>
    <t>短条及细枝等</t>
  </si>
  <si>
    <t>A120303</t>
  </si>
  <si>
    <t>竹材采伐产品</t>
  </si>
  <si>
    <t>A12030301</t>
  </si>
  <si>
    <t>竹材</t>
  </si>
  <si>
    <t>A12030399</t>
  </si>
  <si>
    <t>其他竹材采伐产品</t>
  </si>
  <si>
    <t>A120304</t>
  </si>
  <si>
    <t>林产品</t>
  </si>
  <si>
    <t>A12030401</t>
  </si>
  <si>
    <t>天然橡胶</t>
  </si>
  <si>
    <t>A12030402</t>
  </si>
  <si>
    <t>天然树脂、树胶</t>
  </si>
  <si>
    <t>A12030403</t>
  </si>
  <si>
    <t>栲胶原料</t>
  </si>
  <si>
    <t>A12030404</t>
  </si>
  <si>
    <t>非直接食用果类</t>
  </si>
  <si>
    <t>A12030405</t>
  </si>
  <si>
    <t>编结用原料</t>
  </si>
  <si>
    <t>A12030406</t>
  </si>
  <si>
    <t>染色、鞣革用植物原料</t>
  </si>
  <si>
    <t>A12030499</t>
  </si>
  <si>
    <t>其他林产品</t>
  </si>
  <si>
    <t>A1204</t>
  </si>
  <si>
    <t>饲养动物及其产品</t>
  </si>
  <si>
    <t>A120401</t>
  </si>
  <si>
    <t>活牲畜</t>
  </si>
  <si>
    <t>A12040101</t>
  </si>
  <si>
    <t>猪</t>
  </si>
  <si>
    <t>A12040102</t>
  </si>
  <si>
    <t>牛</t>
  </si>
  <si>
    <t>A12040103</t>
  </si>
  <si>
    <t>马</t>
  </si>
  <si>
    <t>A12040104</t>
  </si>
  <si>
    <t>驴</t>
  </si>
  <si>
    <t>A12040105</t>
  </si>
  <si>
    <t>骡</t>
  </si>
  <si>
    <t>A12040106</t>
  </si>
  <si>
    <t>羊</t>
  </si>
  <si>
    <t>A12040107</t>
  </si>
  <si>
    <t>骆驼</t>
  </si>
  <si>
    <t>A12040199</t>
  </si>
  <si>
    <t>其他活牲畜</t>
  </si>
  <si>
    <t>A120402</t>
  </si>
  <si>
    <t>活家禽</t>
  </si>
  <si>
    <t>A12040201</t>
  </si>
  <si>
    <t>活鸡</t>
  </si>
  <si>
    <t>A12040202</t>
  </si>
  <si>
    <t>活鸭</t>
  </si>
  <si>
    <t>A12040203</t>
  </si>
  <si>
    <t>活鹅</t>
  </si>
  <si>
    <t>A12040204</t>
  </si>
  <si>
    <t>活火鸡</t>
  </si>
  <si>
    <t>A12040205</t>
  </si>
  <si>
    <t>活珍珠鸡</t>
  </si>
  <si>
    <t>A12040299</t>
  </si>
  <si>
    <t>其他活家禽</t>
  </si>
  <si>
    <t>A120403</t>
  </si>
  <si>
    <t>畜禽产品</t>
  </si>
  <si>
    <t>A12040301</t>
  </si>
  <si>
    <t>生奶</t>
  </si>
  <si>
    <t>A12040302</t>
  </si>
  <si>
    <t>禽蛋</t>
  </si>
  <si>
    <t>A12040303</t>
  </si>
  <si>
    <t>天然蜂蜜及副产品</t>
  </si>
  <si>
    <t>A12040304</t>
  </si>
  <si>
    <t>蚕茧</t>
  </si>
  <si>
    <t>A12040305</t>
  </si>
  <si>
    <t>动物毛类</t>
  </si>
  <si>
    <t>A12040306</t>
  </si>
  <si>
    <t>生皮</t>
  </si>
  <si>
    <t>A12040307</t>
  </si>
  <si>
    <t>生毛皮</t>
  </si>
  <si>
    <t>A12040308</t>
  </si>
  <si>
    <t>制刷用兽毛</t>
  </si>
  <si>
    <t>A12040399</t>
  </si>
  <si>
    <t>其他畜禽产品</t>
  </si>
  <si>
    <t>A120404</t>
  </si>
  <si>
    <t>家禽遗产材料</t>
  </si>
  <si>
    <t>A120499</t>
  </si>
  <si>
    <t>其他饲养动物</t>
  </si>
  <si>
    <t>A12049901</t>
  </si>
  <si>
    <t>爬行动物</t>
  </si>
  <si>
    <t>A12049902</t>
  </si>
  <si>
    <t>蛙类动物</t>
  </si>
  <si>
    <t>A12049903</t>
  </si>
  <si>
    <t>家兔</t>
  </si>
  <si>
    <t>A12049904</t>
  </si>
  <si>
    <t>鹦形目鸟</t>
  </si>
  <si>
    <t>A12049905</t>
  </si>
  <si>
    <t>蜂</t>
  </si>
  <si>
    <t>A12049906</t>
  </si>
  <si>
    <t>蚕</t>
  </si>
  <si>
    <t>A12049907</t>
  </si>
  <si>
    <t>驯鹿</t>
  </si>
  <si>
    <t>A12049908</t>
  </si>
  <si>
    <t>梅花鹿</t>
  </si>
  <si>
    <t>A12049909</t>
  </si>
  <si>
    <t>狐</t>
  </si>
  <si>
    <t>A12049910</t>
  </si>
  <si>
    <t>貂</t>
  </si>
  <si>
    <t>A12049911</t>
  </si>
  <si>
    <t>麋</t>
  </si>
  <si>
    <t>A12049999</t>
  </si>
  <si>
    <t>A1205</t>
  </si>
  <si>
    <t>渔业产品</t>
  </si>
  <si>
    <t>A120501</t>
  </si>
  <si>
    <t>海水养殖产品</t>
  </si>
  <si>
    <t>A12050101</t>
  </si>
  <si>
    <t>海水养殖鱼</t>
  </si>
  <si>
    <t>A12050102</t>
  </si>
  <si>
    <t>海水养殖虾</t>
  </si>
  <si>
    <t>A12050103</t>
  </si>
  <si>
    <t>海水养殖蟹</t>
  </si>
  <si>
    <t>A12050104</t>
  </si>
  <si>
    <t>海水养殖贝类</t>
  </si>
  <si>
    <t>A12050105</t>
  </si>
  <si>
    <t>海水养殖藻类</t>
  </si>
  <si>
    <t>A12050199</t>
  </si>
  <si>
    <t>其他海水养殖产品</t>
  </si>
  <si>
    <t>A120502</t>
  </si>
  <si>
    <t>海水养殖产品种苗</t>
  </si>
  <si>
    <t>A12050201</t>
  </si>
  <si>
    <t>海水养殖鱼苗</t>
  </si>
  <si>
    <t>A12050202</t>
  </si>
  <si>
    <t>海水养殖虾种苗</t>
  </si>
  <si>
    <t>A12050203</t>
  </si>
  <si>
    <t>海水养殖蟹苗</t>
  </si>
  <si>
    <t>A12050204</t>
  </si>
  <si>
    <t>海水养殖贝类种苗</t>
  </si>
  <si>
    <t>A12050205</t>
  </si>
  <si>
    <t>海水养殖藻类育苗</t>
  </si>
  <si>
    <t>A12050299</t>
  </si>
  <si>
    <t>其他海水养殖产品种苗</t>
  </si>
  <si>
    <t>A120503</t>
  </si>
  <si>
    <t>海水捕捞产品</t>
  </si>
  <si>
    <t>A12050301</t>
  </si>
  <si>
    <t>海水捕捞鲜鱼</t>
  </si>
  <si>
    <t>A12050302</t>
  </si>
  <si>
    <t>海水捕捞虾</t>
  </si>
  <si>
    <t>A12050303</t>
  </si>
  <si>
    <t>海水捕捞蟹</t>
  </si>
  <si>
    <t>A12050304</t>
  </si>
  <si>
    <t>海水捕捞贝类</t>
  </si>
  <si>
    <t>A12050305</t>
  </si>
  <si>
    <t>海水捕捞软体水生动物</t>
  </si>
  <si>
    <t>A12050399</t>
  </si>
  <si>
    <t>其他海水捕捞产品</t>
  </si>
  <si>
    <t>A120504</t>
  </si>
  <si>
    <t>淡水养殖产品</t>
  </si>
  <si>
    <t>A12050401</t>
  </si>
  <si>
    <t>养殖淡水鱼</t>
  </si>
  <si>
    <t>A12050402</t>
  </si>
  <si>
    <t>淡水养殖虾</t>
  </si>
  <si>
    <t>A12050403</t>
  </si>
  <si>
    <t>淡水养殖蟹</t>
  </si>
  <si>
    <t>A12050404</t>
  </si>
  <si>
    <t>淡水养殖贝类</t>
  </si>
  <si>
    <t>A12050405</t>
  </si>
  <si>
    <t>淡水养殖藻类种苗</t>
  </si>
  <si>
    <t>A12050499</t>
  </si>
  <si>
    <t>其他淡水养殖产品</t>
  </si>
  <si>
    <t>A120505</t>
  </si>
  <si>
    <t>淡水养殖产品种苗</t>
  </si>
  <si>
    <t>A12050501</t>
  </si>
  <si>
    <t>淡水鱼苗</t>
  </si>
  <si>
    <t>A12050502</t>
  </si>
  <si>
    <t>淡水养殖虾苗</t>
  </si>
  <si>
    <t>A12050503</t>
  </si>
  <si>
    <t>淡水养殖蟹种苗</t>
  </si>
  <si>
    <t>A12050504</t>
  </si>
  <si>
    <t>淡水养殖贝壳种苗</t>
  </si>
  <si>
    <t>A12050505</t>
  </si>
  <si>
    <t>淡水养殖藻类育苗</t>
  </si>
  <si>
    <t>A12050599</t>
  </si>
  <si>
    <t>其他淡水养殖产品种苗</t>
  </si>
  <si>
    <t>A120506</t>
  </si>
  <si>
    <t>淡水捕捞产品</t>
  </si>
  <si>
    <t>A12050601</t>
  </si>
  <si>
    <t>捕捞淡水鱼</t>
  </si>
  <si>
    <t>A12050602</t>
  </si>
  <si>
    <t>淡水捕捞鲜虾</t>
  </si>
  <si>
    <t>A12050603</t>
  </si>
  <si>
    <t>淡水捕捞蟹</t>
  </si>
  <si>
    <t>A12050604</t>
  </si>
  <si>
    <t>淡水捕捞鲜软体动物</t>
  </si>
  <si>
    <t>A12050605</t>
  </si>
  <si>
    <t>淡水捕捞螺旋藻</t>
  </si>
  <si>
    <t>A12050699</t>
  </si>
  <si>
    <t>其他淡水捕捞产品</t>
  </si>
  <si>
    <t>A13</t>
  </si>
  <si>
    <t>矿与矿物</t>
  </si>
  <si>
    <t>A1301</t>
  </si>
  <si>
    <t>煤炭采选产品</t>
  </si>
  <si>
    <t>A130101</t>
  </si>
  <si>
    <t>原煤</t>
  </si>
  <si>
    <t>A130102</t>
  </si>
  <si>
    <t>洗煤</t>
  </si>
  <si>
    <t>A130199</t>
  </si>
  <si>
    <t>其他煤炭采选产品</t>
  </si>
  <si>
    <t>A1302</t>
  </si>
  <si>
    <t>石油和天然气开采产品</t>
  </si>
  <si>
    <t>A130201</t>
  </si>
  <si>
    <t>原油</t>
  </si>
  <si>
    <t>A130202</t>
  </si>
  <si>
    <t>天然气</t>
  </si>
  <si>
    <t>A130203</t>
  </si>
  <si>
    <t>液化天然气</t>
  </si>
  <si>
    <t>A130204</t>
  </si>
  <si>
    <t>煤层气（煤田）</t>
  </si>
  <si>
    <t>A130205</t>
  </si>
  <si>
    <t>天然气水合物</t>
  </si>
  <si>
    <t>A130206</t>
  </si>
  <si>
    <t>油页岩</t>
  </si>
  <si>
    <t>A1303</t>
  </si>
  <si>
    <t>黑色金属矿</t>
  </si>
  <si>
    <t>A130301</t>
  </si>
  <si>
    <t>铁矿石</t>
  </si>
  <si>
    <t>A130302</t>
  </si>
  <si>
    <t>锰矿</t>
  </si>
  <si>
    <t>A130303</t>
  </si>
  <si>
    <t>铬矿石</t>
  </si>
  <si>
    <t>A1304</t>
  </si>
  <si>
    <t>有色金属矿</t>
  </si>
  <si>
    <t>A130401</t>
  </si>
  <si>
    <t>常用有色金属矿</t>
  </si>
  <si>
    <t>A130402</t>
  </si>
  <si>
    <t>贵金属矿</t>
  </si>
  <si>
    <t>A130403</t>
  </si>
  <si>
    <t>稀有稀土金属矿</t>
  </si>
  <si>
    <t>A130404</t>
  </si>
  <si>
    <t>放射性金属矿</t>
  </si>
  <si>
    <t>A130499</t>
  </si>
  <si>
    <t>其他有色金属矿</t>
  </si>
  <si>
    <t>A1305</t>
  </si>
  <si>
    <t>非金属矿</t>
  </si>
  <si>
    <t>A130501</t>
  </si>
  <si>
    <t>石灰石、石膏类</t>
  </si>
  <si>
    <t>A130502</t>
  </si>
  <si>
    <t>建筑用天然石料</t>
  </si>
  <si>
    <t>A130503</t>
  </si>
  <si>
    <t>耐火土石类</t>
  </si>
  <si>
    <t>A130504</t>
  </si>
  <si>
    <t>粘土、砂石</t>
  </si>
  <si>
    <t>A130505</t>
  </si>
  <si>
    <t>化学矿</t>
  </si>
  <si>
    <t>A130506</t>
  </si>
  <si>
    <t>原盐</t>
  </si>
  <si>
    <t>A130507</t>
  </si>
  <si>
    <t>石棉</t>
  </si>
  <si>
    <t>A130508</t>
  </si>
  <si>
    <t>云母</t>
  </si>
  <si>
    <t>A130509</t>
  </si>
  <si>
    <t>天然石墨</t>
  </si>
  <si>
    <t>A130510</t>
  </si>
  <si>
    <t>滑石</t>
  </si>
  <si>
    <t>A130511</t>
  </si>
  <si>
    <t>宝石、玉矿石</t>
  </si>
  <si>
    <t>A130599</t>
  </si>
  <si>
    <t>其他非金属矿</t>
  </si>
  <si>
    <t>A14</t>
  </si>
  <si>
    <t>电力、城市燃气、蒸汽和热水、水</t>
  </si>
  <si>
    <t>A1401</t>
  </si>
  <si>
    <t>电能</t>
  </si>
  <si>
    <t>A140101</t>
  </si>
  <si>
    <t>水力发电电能</t>
  </si>
  <si>
    <t>A140102</t>
  </si>
  <si>
    <t>火力发电电能</t>
  </si>
  <si>
    <t>A140103</t>
  </si>
  <si>
    <t>核能发电电能</t>
  </si>
  <si>
    <t>A140104</t>
  </si>
  <si>
    <t>风力发电电能</t>
  </si>
  <si>
    <t>A140105</t>
  </si>
  <si>
    <t>地热发电电能</t>
  </si>
  <si>
    <t>A140106</t>
  </si>
  <si>
    <t>太阳能发电电能</t>
  </si>
  <si>
    <t>A140107</t>
  </si>
  <si>
    <t>生物能发电电能</t>
  </si>
  <si>
    <t>A140108</t>
  </si>
  <si>
    <t>潮汐发电电能</t>
  </si>
  <si>
    <t>A140199</t>
  </si>
  <si>
    <t>其他电能</t>
  </si>
  <si>
    <t>A1402</t>
  </si>
  <si>
    <t>煤气、水煤气、发生炉煤气和类
似的可燃气</t>
  </si>
  <si>
    <t>A140201</t>
  </si>
  <si>
    <t>煤气</t>
  </si>
  <si>
    <t>A140202</t>
  </si>
  <si>
    <t>水煤气</t>
  </si>
  <si>
    <t>A140203</t>
  </si>
  <si>
    <t>发生炉煤气</t>
  </si>
  <si>
    <t>A140204</t>
  </si>
  <si>
    <t>焦炉煤气</t>
  </si>
  <si>
    <t>A140299</t>
  </si>
  <si>
    <t>其他类似的可燃气</t>
  </si>
  <si>
    <t>A1403</t>
  </si>
  <si>
    <t>蒸汽和热水</t>
  </si>
  <si>
    <t>A140301</t>
  </si>
  <si>
    <t>蒸汽</t>
  </si>
  <si>
    <t>A140302</t>
  </si>
  <si>
    <t>热水</t>
  </si>
  <si>
    <t>A1404</t>
  </si>
  <si>
    <t>水</t>
  </si>
  <si>
    <t>A140401</t>
  </si>
  <si>
    <t>自然水</t>
  </si>
  <si>
    <t>A14040101</t>
  </si>
  <si>
    <t>地下水</t>
  </si>
  <si>
    <t>A14040102</t>
  </si>
  <si>
    <t>地表水</t>
  </si>
  <si>
    <t>A140402</t>
  </si>
  <si>
    <t>处理过水</t>
  </si>
  <si>
    <t>A14040201</t>
  </si>
  <si>
    <t>生活饮用水</t>
  </si>
  <si>
    <t>A14040202</t>
  </si>
  <si>
    <t>商业饮用水</t>
  </si>
  <si>
    <t>A14040203</t>
  </si>
  <si>
    <t>工业专用水</t>
  </si>
  <si>
    <t>A14040204</t>
  </si>
  <si>
    <t>中水</t>
  </si>
  <si>
    <t>A15</t>
  </si>
  <si>
    <t>食品、饮料和烟草原料</t>
  </si>
  <si>
    <t>A1501</t>
  </si>
  <si>
    <t>农副食品，动、植物油制品</t>
  </si>
  <si>
    <t>A150101</t>
  </si>
  <si>
    <t>谷物细粉</t>
  </si>
  <si>
    <t>A150102</t>
  </si>
  <si>
    <t>碾磨谷物及谷物加工品</t>
  </si>
  <si>
    <t>A150103</t>
  </si>
  <si>
    <t>薯、豆、相关植物加工品</t>
  </si>
  <si>
    <t>A150104</t>
  </si>
  <si>
    <t>饲料</t>
  </si>
  <si>
    <t>A150105</t>
  </si>
  <si>
    <t>植物油及其制品</t>
  </si>
  <si>
    <t>A150106</t>
  </si>
  <si>
    <t>糖及副产品</t>
  </si>
  <si>
    <t>A150107</t>
  </si>
  <si>
    <t>畜禽肉</t>
  </si>
  <si>
    <t>A150108</t>
  </si>
  <si>
    <t>油脂及食品杂碎</t>
  </si>
  <si>
    <t>A150109</t>
  </si>
  <si>
    <t>熟肉制品</t>
  </si>
  <si>
    <t>A150110</t>
  </si>
  <si>
    <t>水产品加工</t>
  </si>
  <si>
    <t>A150111</t>
  </si>
  <si>
    <t>蔬菜加工品</t>
  </si>
  <si>
    <t>A150112</t>
  </si>
  <si>
    <t>水果、坚果加工品</t>
  </si>
  <si>
    <t>A150113</t>
  </si>
  <si>
    <t>淀粉及淀粉制品</t>
  </si>
  <si>
    <t>A150114</t>
  </si>
  <si>
    <t>豆腐及豆制品</t>
  </si>
  <si>
    <t>A150115</t>
  </si>
  <si>
    <t>蛋制品</t>
  </si>
  <si>
    <t>A150199</t>
  </si>
  <si>
    <t>其他农副食品</t>
  </si>
  <si>
    <t>A1502</t>
  </si>
  <si>
    <t>食品及加工盐</t>
  </si>
  <si>
    <t>A150201</t>
  </si>
  <si>
    <t>焙烤食品</t>
  </si>
  <si>
    <t>A150202</t>
  </si>
  <si>
    <t>糖果、巧克力及类似食品</t>
  </si>
  <si>
    <t>A150203</t>
  </si>
  <si>
    <t>方便食品</t>
  </si>
  <si>
    <t>A150204</t>
  </si>
  <si>
    <t>乳制品</t>
  </si>
  <si>
    <t>A150205</t>
  </si>
  <si>
    <t>罐头</t>
  </si>
  <si>
    <t>A150206</t>
  </si>
  <si>
    <t>调味品</t>
  </si>
  <si>
    <t>A150207</t>
  </si>
  <si>
    <t>发酵类制品</t>
  </si>
  <si>
    <t>A150208</t>
  </si>
  <si>
    <t>营养、保健食品</t>
  </si>
  <si>
    <t>A150209</t>
  </si>
  <si>
    <t>冷冻饮品</t>
  </si>
  <si>
    <t>A150210</t>
  </si>
  <si>
    <t>加工盐</t>
  </si>
  <si>
    <t>A150211</t>
  </si>
  <si>
    <t>食品添加剂</t>
  </si>
  <si>
    <t>A150212</t>
  </si>
  <si>
    <t>食品用类似原料</t>
  </si>
  <si>
    <t>A150299</t>
  </si>
  <si>
    <t>其他食品</t>
  </si>
  <si>
    <t>A1503</t>
  </si>
  <si>
    <t>饮料、酒精及精制茶</t>
  </si>
  <si>
    <t>A150301</t>
  </si>
  <si>
    <t>酒精</t>
  </si>
  <si>
    <t>A150302</t>
  </si>
  <si>
    <t>饮料</t>
  </si>
  <si>
    <t>A150303</t>
  </si>
  <si>
    <t>精制茶及茶制品</t>
  </si>
  <si>
    <t>A150304</t>
  </si>
  <si>
    <t>酒精专用原辅料</t>
  </si>
  <si>
    <t>A150305</t>
  </si>
  <si>
    <t>饮料专用原辅料</t>
  </si>
  <si>
    <t>A1504</t>
  </si>
  <si>
    <t>烟草原料</t>
  </si>
  <si>
    <t>A150401</t>
  </si>
  <si>
    <t>复烤烟叶</t>
  </si>
  <si>
    <t>A150402</t>
  </si>
  <si>
    <t>烟丝</t>
  </si>
  <si>
    <t>A150499</t>
  </si>
  <si>
    <t>其他烟草原料</t>
  </si>
  <si>
    <t>A16</t>
  </si>
  <si>
    <t>炼焦产品、炼油产品</t>
  </si>
  <si>
    <t>A1601</t>
  </si>
  <si>
    <t>石油制品</t>
  </si>
  <si>
    <t>A160101</t>
  </si>
  <si>
    <t>汽油</t>
  </si>
  <si>
    <t>A160102</t>
  </si>
  <si>
    <t>煤油</t>
  </si>
  <si>
    <t>A160103</t>
  </si>
  <si>
    <t>柴油</t>
  </si>
  <si>
    <t>A160104</t>
  </si>
  <si>
    <t>润滑油</t>
  </si>
  <si>
    <t>A160105</t>
  </si>
  <si>
    <t>燃料油</t>
  </si>
  <si>
    <t>A160106</t>
  </si>
  <si>
    <t>石脑油</t>
  </si>
  <si>
    <t>A160107</t>
  </si>
  <si>
    <t>溶剂油</t>
  </si>
  <si>
    <t>A160108</t>
  </si>
  <si>
    <t>润滑脂</t>
  </si>
  <si>
    <t>A160109</t>
  </si>
  <si>
    <t>润滑油基础油</t>
  </si>
  <si>
    <t>A160110</t>
  </si>
  <si>
    <t>液体石蜡</t>
  </si>
  <si>
    <t>A160111</t>
  </si>
  <si>
    <t>石油气、相关烃类</t>
  </si>
  <si>
    <t>A160112</t>
  </si>
  <si>
    <t>矿物蜡及合成法制类似产品</t>
  </si>
  <si>
    <t>A160113</t>
  </si>
  <si>
    <t>油类残渣</t>
  </si>
  <si>
    <t>A160199</t>
  </si>
  <si>
    <t>其他石油制品</t>
  </si>
  <si>
    <t>A1602</t>
  </si>
  <si>
    <t>人造原油</t>
  </si>
  <si>
    <t>A160201</t>
  </si>
  <si>
    <t>页岩原油</t>
  </si>
  <si>
    <t>A160202</t>
  </si>
  <si>
    <t>煤炼油</t>
  </si>
  <si>
    <t>A160203</t>
  </si>
  <si>
    <t>生物能源</t>
  </si>
  <si>
    <t>A160204</t>
  </si>
  <si>
    <t>合成液体燃料</t>
  </si>
  <si>
    <t>A1603</t>
  </si>
  <si>
    <t>焦炭及其副产品</t>
  </si>
  <si>
    <t>A160301</t>
  </si>
  <si>
    <t>焦炭</t>
  </si>
  <si>
    <t>A160302</t>
  </si>
  <si>
    <t>矿物焦油</t>
  </si>
  <si>
    <t>A17</t>
  </si>
  <si>
    <t>基础化学品及相关产品</t>
  </si>
  <si>
    <t>A1701</t>
  </si>
  <si>
    <t>化学原料及化学制品</t>
  </si>
  <si>
    <t>A170101</t>
  </si>
  <si>
    <t>无机基础化学原料</t>
  </si>
  <si>
    <t>A170102</t>
  </si>
  <si>
    <t>有机化学原料</t>
  </si>
  <si>
    <t>A170103</t>
  </si>
  <si>
    <t>贵金属化合物，相关基础化学
品</t>
  </si>
  <si>
    <t>A170104</t>
  </si>
  <si>
    <t>化学肥料</t>
  </si>
  <si>
    <t>A170105</t>
  </si>
  <si>
    <t>有机肥料及微生物肥料</t>
  </si>
  <si>
    <t>A170106</t>
  </si>
  <si>
    <t>化学农药</t>
  </si>
  <si>
    <t>A170107</t>
  </si>
  <si>
    <t>生物农药及微生物农药</t>
  </si>
  <si>
    <t>A170108</t>
  </si>
  <si>
    <t>涂料</t>
  </si>
  <si>
    <t>A170109</t>
  </si>
  <si>
    <t>油墨及类似产品</t>
  </si>
  <si>
    <t>A170110</t>
  </si>
  <si>
    <t>A170111</t>
  </si>
  <si>
    <t>染料类</t>
  </si>
  <si>
    <t>A170112</t>
  </si>
  <si>
    <t>密封用填料及类似品</t>
  </si>
  <si>
    <t>A170113</t>
  </si>
  <si>
    <t>合成材料</t>
  </si>
  <si>
    <t>A170114</t>
  </si>
  <si>
    <t>化学试剂和助剂</t>
  </si>
  <si>
    <t>A170115</t>
  </si>
  <si>
    <t>专项化学用品</t>
  </si>
  <si>
    <t>A170116</t>
  </si>
  <si>
    <t>林产化学产品</t>
  </si>
  <si>
    <t>A170117</t>
  </si>
  <si>
    <t>炸药、烟火及火工产品</t>
  </si>
  <si>
    <t>A170118</t>
  </si>
  <si>
    <t>环境污染处理专用药剂材料</t>
  </si>
  <si>
    <t>A170119</t>
  </si>
  <si>
    <t>动物炭黑、动物胶及其衍生物</t>
  </si>
  <si>
    <t>A170120</t>
  </si>
  <si>
    <t>焊接用制品</t>
  </si>
  <si>
    <t>A170121</t>
  </si>
  <si>
    <t>工业清洗剂</t>
  </si>
  <si>
    <t>A170122</t>
  </si>
  <si>
    <t>香料</t>
  </si>
  <si>
    <t>A170123</t>
  </si>
  <si>
    <t>香精</t>
  </si>
  <si>
    <t>A170199</t>
  </si>
  <si>
    <t>其他化学制品</t>
  </si>
  <si>
    <t>A1702</t>
  </si>
  <si>
    <t>化学纤维</t>
  </si>
  <si>
    <t>A170201</t>
  </si>
  <si>
    <t>化学纤维用浆粕</t>
  </si>
  <si>
    <t>A170202</t>
  </si>
  <si>
    <t>人造纤维（纤维素纤维）</t>
  </si>
  <si>
    <t>A170203</t>
  </si>
  <si>
    <t>合成纤维</t>
  </si>
  <si>
    <t>A170204</t>
  </si>
  <si>
    <t>化学纤维加工丝</t>
  </si>
  <si>
    <t>A18</t>
  </si>
  <si>
    <t>橡胶、塑料、玻璃和陶瓷制品</t>
  </si>
  <si>
    <t>A1801</t>
  </si>
  <si>
    <t>橡胶制品</t>
  </si>
  <si>
    <t>A180101</t>
  </si>
  <si>
    <t>橡胶轮胎和内胎</t>
  </si>
  <si>
    <t>A180102</t>
  </si>
  <si>
    <t>橡胶带</t>
  </si>
  <si>
    <t>A180103</t>
  </si>
  <si>
    <t>橡胶管</t>
  </si>
  <si>
    <t>A180104</t>
  </si>
  <si>
    <t>橡胶板、杆、型材</t>
  </si>
  <si>
    <t>A180105</t>
  </si>
  <si>
    <t>涂胶纺织物、带</t>
  </si>
  <si>
    <t>A180106</t>
  </si>
  <si>
    <t>未硫化复合橡胶及其制品</t>
  </si>
  <si>
    <t>A180107</t>
  </si>
  <si>
    <t>橡胶零件、附件</t>
  </si>
  <si>
    <t>A180108</t>
  </si>
  <si>
    <t>再生橡胶</t>
  </si>
  <si>
    <t>A180109</t>
  </si>
  <si>
    <t>日用及医用橡胶制品</t>
  </si>
  <si>
    <t>A180110</t>
  </si>
  <si>
    <t>橡胶充气、减震制品</t>
  </si>
  <si>
    <t>A180111</t>
  </si>
  <si>
    <t>硬质橡胶及其制品</t>
  </si>
  <si>
    <t>A180199</t>
  </si>
  <si>
    <t>其他橡胶制品</t>
  </si>
  <si>
    <t>A1802</t>
  </si>
  <si>
    <t>塑料制品、半成品及辅料</t>
  </si>
  <si>
    <t>A180201</t>
  </si>
  <si>
    <t>塑料制品</t>
  </si>
  <si>
    <t>A180202</t>
  </si>
  <si>
    <t>塑料半成品、辅料</t>
  </si>
  <si>
    <t>A1803</t>
  </si>
  <si>
    <t>玻璃及其制品</t>
  </si>
  <si>
    <t>A180301</t>
  </si>
  <si>
    <t>玻璃</t>
  </si>
  <si>
    <t>A180302</t>
  </si>
  <si>
    <t>玻璃制光学元件</t>
  </si>
  <si>
    <t>A180303</t>
  </si>
  <si>
    <t>玻璃仪器及实验、医疗用玻璃
器皿</t>
  </si>
  <si>
    <t>A180304</t>
  </si>
  <si>
    <t>日用玻璃制品</t>
  </si>
  <si>
    <t>A180305</t>
  </si>
  <si>
    <t>玻璃保温容器及其玻璃胆</t>
  </si>
  <si>
    <t>A180306</t>
  </si>
  <si>
    <t>玻璃纤维及其制品</t>
  </si>
  <si>
    <t>A180307</t>
  </si>
  <si>
    <t>纤维增强塑料制品</t>
  </si>
  <si>
    <t>A180308</t>
  </si>
  <si>
    <t>电气、电子设备用玻璃玻璃部
件，相关工业品用玻璃部件</t>
  </si>
  <si>
    <t>A1804</t>
  </si>
  <si>
    <t>陶瓷制品</t>
  </si>
  <si>
    <t>A180401</t>
  </si>
  <si>
    <t>技术陶瓷制品</t>
  </si>
  <si>
    <t>A180402</t>
  </si>
  <si>
    <t>日用陶瓷制品</t>
  </si>
  <si>
    <t>A180403</t>
  </si>
  <si>
    <t>运输及盛装货物用陶瓷容器</t>
  </si>
  <si>
    <t>A180404</t>
  </si>
  <si>
    <t>陶瓷制零件，相关陶瓷制品</t>
  </si>
  <si>
    <t>A19</t>
  </si>
  <si>
    <t>无形资产</t>
  </si>
  <si>
    <t>A1901</t>
  </si>
  <si>
    <t>金融资产和负债</t>
  </si>
  <si>
    <t>A1902</t>
  </si>
  <si>
    <t>非金融无形资产</t>
  </si>
  <si>
    <t>A190201</t>
  </si>
  <si>
    <t>专利</t>
  </si>
  <si>
    <t>A190202</t>
  </si>
  <si>
    <t>商标</t>
  </si>
  <si>
    <t>A190203</t>
  </si>
  <si>
    <t>版权</t>
  </si>
  <si>
    <t>A190204</t>
  </si>
  <si>
    <t>土地产权</t>
  </si>
  <si>
    <t>A190299</t>
  </si>
  <si>
    <t>其他非金融无形资产</t>
  </si>
  <si>
    <t>A9901</t>
  </si>
  <si>
    <t>垃圾容器</t>
  </si>
  <si>
    <t>A9902</t>
  </si>
  <si>
    <t>桥梁、桥梁体段、塔楼和格构</t>
  </si>
  <si>
    <t>A9903</t>
  </si>
  <si>
    <t>包装容器</t>
  </si>
  <si>
    <t>A9904</t>
  </si>
  <si>
    <t>手工工具</t>
  </si>
  <si>
    <t>A9905</t>
  </si>
  <si>
    <t>旧物、废弃物或残渣</t>
  </si>
  <si>
    <t>A9906</t>
  </si>
  <si>
    <t>珠宝饰物和相关制品</t>
  </si>
  <si>
    <t>A9907</t>
  </si>
  <si>
    <t>活动房屋</t>
  </si>
  <si>
    <t>A9999</t>
  </si>
  <si>
    <t>其他不另分类的物品</t>
  </si>
  <si>
    <t>B01</t>
  </si>
  <si>
    <t>建筑物施工</t>
  </si>
  <si>
    <t>B0101</t>
  </si>
  <si>
    <t>生产用房施工</t>
  </si>
  <si>
    <t>B010101</t>
  </si>
  <si>
    <t>工业生产用房施工</t>
  </si>
  <si>
    <t>B010102</t>
  </si>
  <si>
    <t>农林牧渔业用房施工</t>
  </si>
  <si>
    <t>B010103</t>
  </si>
  <si>
    <t>建筑业用房施工</t>
  </si>
  <si>
    <t>B010199</t>
  </si>
  <si>
    <t>其他生产用房施工</t>
  </si>
  <si>
    <t>B0102</t>
  </si>
  <si>
    <t>交通和邮电用房施工</t>
  </si>
  <si>
    <t>B010201</t>
  </si>
  <si>
    <t>铁路交通用房施工</t>
  </si>
  <si>
    <t>B010202</t>
  </si>
  <si>
    <t>公路交通用房施工</t>
  </si>
  <si>
    <t>B010203</t>
  </si>
  <si>
    <t>水运交通用房施工</t>
  </si>
  <si>
    <t>B010204</t>
  </si>
  <si>
    <t>民航交通用房施工</t>
  </si>
  <si>
    <t>B010205</t>
  </si>
  <si>
    <t>地铁用房施工</t>
  </si>
  <si>
    <t>B010206</t>
  </si>
  <si>
    <t>邮政用房施工</t>
  </si>
  <si>
    <t>B010207</t>
  </si>
  <si>
    <t>电信用房施工</t>
  </si>
  <si>
    <t>B010299</t>
  </si>
  <si>
    <t>其他交通和邮电用房施工</t>
  </si>
  <si>
    <t>B0103</t>
  </si>
  <si>
    <t>商业和服务业用房施工</t>
  </si>
  <si>
    <t>B010301</t>
  </si>
  <si>
    <t>金融服务业用房施工</t>
  </si>
  <si>
    <t>B010302</t>
  </si>
  <si>
    <t>批发零售用房施工</t>
  </si>
  <si>
    <t>B010303</t>
  </si>
  <si>
    <t>住宿餐饮用房施工</t>
  </si>
  <si>
    <t>B010399</t>
  </si>
  <si>
    <t>其他商业和服务用房施工</t>
  </si>
  <si>
    <t>B0104</t>
  </si>
  <si>
    <t>行政单位用房施工</t>
  </si>
  <si>
    <t>B010402</t>
  </si>
  <si>
    <t>业务用房施工</t>
  </si>
  <si>
    <t>B0105</t>
  </si>
  <si>
    <t>公共安全用房施工</t>
  </si>
  <si>
    <t>B010501</t>
  </si>
  <si>
    <t>监狱施工</t>
  </si>
  <si>
    <t>B010502</t>
  </si>
  <si>
    <t>看守所施工</t>
  </si>
  <si>
    <t>B010503</t>
  </si>
  <si>
    <t>劳教所施工</t>
  </si>
  <si>
    <t>B010504</t>
  </si>
  <si>
    <t>拘留所施工</t>
  </si>
  <si>
    <t>B010505</t>
  </si>
  <si>
    <t>戒毒所施工</t>
  </si>
  <si>
    <t>B010599</t>
  </si>
  <si>
    <t>其他公共安全用房施工</t>
  </si>
  <si>
    <t>B0106</t>
  </si>
  <si>
    <t>事业单位用房施工</t>
  </si>
  <si>
    <t>B010601</t>
  </si>
  <si>
    <t>教育用房施工</t>
  </si>
  <si>
    <t>B010602</t>
  </si>
  <si>
    <t>科研用房施工</t>
  </si>
  <si>
    <t>B010603</t>
  </si>
  <si>
    <t>新闻出版用房施工</t>
  </si>
  <si>
    <t>B010604</t>
  </si>
  <si>
    <t>图书档案用房施工</t>
  </si>
  <si>
    <t>B010605</t>
  </si>
  <si>
    <t>医卫慈善用房施工</t>
  </si>
  <si>
    <t>B010606</t>
  </si>
  <si>
    <t>文体和艺术团体用房施工</t>
  </si>
  <si>
    <t>B010699</t>
  </si>
  <si>
    <t>其他事业单位用房施工</t>
  </si>
  <si>
    <t>B0107</t>
  </si>
  <si>
    <t>社会团体用房施工</t>
  </si>
  <si>
    <t>B0108</t>
  </si>
  <si>
    <t>军事用房施工</t>
  </si>
  <si>
    <t>B0109</t>
  </si>
  <si>
    <t>外事用房施工</t>
  </si>
  <si>
    <t>B010901</t>
  </si>
  <si>
    <t>外国驻华领、使馆用房施工</t>
  </si>
  <si>
    <t>B010902</t>
  </si>
  <si>
    <t>外国驻华商贸机构用房施工</t>
  </si>
  <si>
    <t>B010903</t>
  </si>
  <si>
    <t>外国驻华人员生活用房施工</t>
  </si>
  <si>
    <t>B010999</t>
  </si>
  <si>
    <t>其他外事用房施工</t>
  </si>
  <si>
    <t>B0110</t>
  </si>
  <si>
    <t>宗教用房施工</t>
  </si>
  <si>
    <t>B0111</t>
  </si>
  <si>
    <t>居住用房施工</t>
  </si>
  <si>
    <t>B0112</t>
  </si>
  <si>
    <t>体育和娱乐用房施工</t>
  </si>
  <si>
    <t>B011201</t>
  </si>
  <si>
    <t>体育场馆用房施工</t>
  </si>
  <si>
    <t>B011202</t>
  </si>
  <si>
    <t>游乐场所用房施工</t>
  </si>
  <si>
    <t>B011203</t>
  </si>
  <si>
    <t>俱乐部和影剧院施工</t>
  </si>
  <si>
    <t>B011204</t>
  </si>
  <si>
    <t>舞厅和音乐厅施工</t>
  </si>
  <si>
    <t>B011205</t>
  </si>
  <si>
    <t>文化宫和少年宫施工</t>
  </si>
  <si>
    <t>B011206</t>
  </si>
  <si>
    <t>老年活动中心施工</t>
  </si>
  <si>
    <t>B011299</t>
  </si>
  <si>
    <t>其他体育和娱乐用房施工</t>
  </si>
  <si>
    <t>B0113</t>
  </si>
  <si>
    <t>市政公共设施用房施工</t>
  </si>
  <si>
    <t>B011301</t>
  </si>
  <si>
    <t>供应设施用房施工</t>
  </si>
  <si>
    <t>B011302</t>
  </si>
  <si>
    <t>施工和维修用房施工</t>
  </si>
  <si>
    <t>B011399</t>
  </si>
  <si>
    <t>其他市政公共设施用房施工</t>
  </si>
  <si>
    <t>B0114</t>
  </si>
  <si>
    <t>仓储用房施工</t>
  </si>
  <si>
    <t>B0115</t>
  </si>
  <si>
    <t>房屋附属设施施工</t>
  </si>
  <si>
    <t>B0199</t>
  </si>
  <si>
    <t>其他建筑物施工</t>
  </si>
  <si>
    <t>B02</t>
  </si>
  <si>
    <t>构筑物施工</t>
  </si>
  <si>
    <t>B0201</t>
  </si>
  <si>
    <t>铁路工程施工</t>
  </si>
  <si>
    <t>B0202</t>
  </si>
  <si>
    <t>公路工程施工</t>
  </si>
  <si>
    <t>B0203</t>
  </si>
  <si>
    <t>机场跑道施工</t>
  </si>
  <si>
    <t>B0204</t>
  </si>
  <si>
    <t>高速公路工程施工</t>
  </si>
  <si>
    <t>B0206</t>
  </si>
  <si>
    <t>城市轨道交通工程施工</t>
  </si>
  <si>
    <t>B0207</t>
  </si>
  <si>
    <t>桥梁工程施工</t>
  </si>
  <si>
    <t>B020701</t>
  </si>
  <si>
    <t>铁路桥梁工程施工</t>
  </si>
  <si>
    <t>B020702</t>
  </si>
  <si>
    <t>公路桥梁工程施工</t>
  </si>
  <si>
    <t>B020703</t>
  </si>
  <si>
    <t>城市道路桥梁工程施工</t>
  </si>
  <si>
    <t>B020704</t>
  </si>
  <si>
    <t>城市轨道桥梁工程施工</t>
  </si>
  <si>
    <t>B020799</t>
  </si>
  <si>
    <t>其他桥梁工程施工</t>
  </si>
  <si>
    <t>B0208</t>
  </si>
  <si>
    <t>隧道工程施工</t>
  </si>
  <si>
    <t>B020801</t>
  </si>
  <si>
    <t>铁路隧道工程施工</t>
  </si>
  <si>
    <t>B020802</t>
  </si>
  <si>
    <t>公路隧道工程施工</t>
  </si>
  <si>
    <t>B020803</t>
  </si>
  <si>
    <t>城市地铁隧道工程施工</t>
  </si>
  <si>
    <t>B020899</t>
  </si>
  <si>
    <t>其他隧道工程施工</t>
  </si>
  <si>
    <t>B0209</t>
  </si>
  <si>
    <t>水利工程施工</t>
  </si>
  <si>
    <t>B020901</t>
  </si>
  <si>
    <t>水利枢纽工程施工</t>
  </si>
  <si>
    <t>B020902</t>
  </si>
  <si>
    <t>堤坝工程施工</t>
  </si>
  <si>
    <t>B020903</t>
  </si>
  <si>
    <t>城市防洪工程施工</t>
  </si>
  <si>
    <t>B020904</t>
  </si>
  <si>
    <t>疏浚工程施工</t>
  </si>
  <si>
    <t>B020905</t>
  </si>
  <si>
    <t>滞蓄洪区工程施工</t>
  </si>
  <si>
    <t>B020906</t>
  </si>
  <si>
    <t>橡胶坝拦河工程施工</t>
  </si>
  <si>
    <t>B020907</t>
  </si>
  <si>
    <t>山洪防御工程施工</t>
  </si>
  <si>
    <t>B020908</t>
  </si>
  <si>
    <t>水库工程施工</t>
  </si>
  <si>
    <t>B020909</t>
  </si>
  <si>
    <t>引水河渠工程施工</t>
  </si>
  <si>
    <t>B020910</t>
  </si>
  <si>
    <t>灌溉排水工程施工</t>
  </si>
  <si>
    <t>B020911</t>
  </si>
  <si>
    <t>雨水利用工程施工</t>
  </si>
  <si>
    <t>B020912</t>
  </si>
  <si>
    <t>再生水利用工程施工</t>
  </si>
  <si>
    <t>B020999</t>
  </si>
  <si>
    <t>其他水利工程施工</t>
  </si>
  <si>
    <t>B0210</t>
  </si>
  <si>
    <t>水运工程施工</t>
  </si>
  <si>
    <t>B021001</t>
  </si>
  <si>
    <t>港口工程施工</t>
  </si>
  <si>
    <t>B021002</t>
  </si>
  <si>
    <t>海堤工程施工</t>
  </si>
  <si>
    <t>B021003</t>
  </si>
  <si>
    <t>航道工程施工</t>
  </si>
  <si>
    <t>B021099</t>
  </si>
  <si>
    <t>其他水运工程施工</t>
  </si>
  <si>
    <t>B0211</t>
  </si>
  <si>
    <t>海洋工程施工</t>
  </si>
  <si>
    <t>B021101</t>
  </si>
  <si>
    <t>围海造地工程施工</t>
  </si>
  <si>
    <t>B021102</t>
  </si>
  <si>
    <t>防侵蚀工程施工</t>
  </si>
  <si>
    <t>B021103</t>
  </si>
  <si>
    <t>护岸护滩工程施工</t>
  </si>
  <si>
    <t>B021104</t>
  </si>
  <si>
    <t>海洋景观工程施工</t>
  </si>
  <si>
    <t>B021105</t>
  </si>
  <si>
    <t>滨海污水海洋处理工程施工</t>
  </si>
  <si>
    <t>B021106</t>
  </si>
  <si>
    <t>海洋平台工程施工</t>
  </si>
  <si>
    <t>B021107</t>
  </si>
  <si>
    <t>人工岛屿工程施工</t>
  </si>
  <si>
    <t>B021108</t>
  </si>
  <si>
    <t>人工鱼礁工程施工</t>
  </si>
  <si>
    <t>B021199</t>
  </si>
  <si>
    <t>其他海洋工程施工</t>
  </si>
  <si>
    <t>B0212</t>
  </si>
  <si>
    <t>长距离管道、通信和电力线路
（电缆）铺设</t>
  </si>
  <si>
    <t>B021201</t>
  </si>
  <si>
    <t>长距离管道铺设</t>
  </si>
  <si>
    <t>B02120101</t>
  </si>
  <si>
    <t>长距离输油管道铺设</t>
  </si>
  <si>
    <t>B02120102</t>
  </si>
  <si>
    <t>长距离输气管道铺设</t>
  </si>
  <si>
    <t>B02120103</t>
  </si>
  <si>
    <t>长距离输水管道铺设</t>
  </si>
  <si>
    <t>B02120199</t>
  </si>
  <si>
    <t>其他长距离管道铺设</t>
  </si>
  <si>
    <t>B021202</t>
  </si>
  <si>
    <t>长距离通信和电力线路（电缆）
铺设</t>
  </si>
  <si>
    <t>B02120201</t>
  </si>
  <si>
    <t>长距离通信线路铺设</t>
  </si>
  <si>
    <t>B02120202</t>
  </si>
  <si>
    <t>长距离电力线路（电缆）铺
设</t>
  </si>
  <si>
    <t>B0213</t>
  </si>
  <si>
    <t>市内管道、电缆及其有关工程铺
设</t>
  </si>
  <si>
    <t>B021301</t>
  </si>
  <si>
    <t>市内燃气管道铺设</t>
  </si>
  <si>
    <t>B021302</t>
  </si>
  <si>
    <t>市内供暖管道铺设</t>
  </si>
  <si>
    <t>B021303</t>
  </si>
  <si>
    <t>市内供水管道铺设</t>
  </si>
  <si>
    <t>B021304</t>
  </si>
  <si>
    <t>市内电缆工程铺设</t>
  </si>
  <si>
    <t>B021305</t>
  </si>
  <si>
    <t>市内通信线路铺设</t>
  </si>
  <si>
    <t>B021399</t>
  </si>
  <si>
    <t>其他市政工程施工</t>
  </si>
  <si>
    <t>B0214</t>
  </si>
  <si>
    <t>矿山、工农林牧副渔业工程施工</t>
  </si>
  <si>
    <t>B021401</t>
  </si>
  <si>
    <t>矿山施工</t>
  </si>
  <si>
    <t>B021402</t>
  </si>
  <si>
    <t>工厂工程施工</t>
  </si>
  <si>
    <t>B02140201</t>
  </si>
  <si>
    <t>火电设备工程施工</t>
  </si>
  <si>
    <t>B02140202</t>
  </si>
  <si>
    <t>核工程施工</t>
  </si>
  <si>
    <t>B02140203</t>
  </si>
  <si>
    <t>炉窑工程施工</t>
  </si>
  <si>
    <t>B02140204</t>
  </si>
  <si>
    <t>冶炼机电设备工程施工</t>
  </si>
  <si>
    <t>B02140205</t>
  </si>
  <si>
    <t>石油化工设备工程施工</t>
  </si>
  <si>
    <t>B02140206</t>
  </si>
  <si>
    <t>海洋石油工程施工</t>
  </si>
  <si>
    <t>B02140207</t>
  </si>
  <si>
    <t>无损检测工程施工</t>
  </si>
  <si>
    <t>B02140208</t>
  </si>
  <si>
    <t>防腐保温工程施工</t>
  </si>
  <si>
    <t>B02140299</t>
  </si>
  <si>
    <t>其他工矿工程施工</t>
  </si>
  <si>
    <t>B021499</t>
  </si>
  <si>
    <t>其他农林牧副渔业工程施工</t>
  </si>
  <si>
    <t>B0215</t>
  </si>
  <si>
    <t>B021501</t>
  </si>
  <si>
    <t>室外体育和娱乐设施工程施工</t>
  </si>
  <si>
    <t>B021599</t>
  </si>
  <si>
    <t>其他公共设施施工</t>
  </si>
  <si>
    <t>B0216</t>
  </si>
  <si>
    <t>环保工程施工</t>
  </si>
  <si>
    <t>B021601</t>
  </si>
  <si>
    <t>污水处理工程施工</t>
  </si>
  <si>
    <t>B021602</t>
  </si>
  <si>
    <t>固定废物处理工程施工</t>
  </si>
  <si>
    <t>B021603</t>
  </si>
  <si>
    <t>荒山绿化工程施工</t>
  </si>
  <si>
    <t>B021604</t>
  </si>
  <si>
    <t>防沙工程施工</t>
  </si>
  <si>
    <t>B021605</t>
  </si>
  <si>
    <t>江河湖泊治理工程施工</t>
  </si>
  <si>
    <t>B021606</t>
  </si>
  <si>
    <t>人工湿地工程施工</t>
  </si>
  <si>
    <t>B021607</t>
  </si>
  <si>
    <t>天然林保护工程施工</t>
  </si>
  <si>
    <t>B021699</t>
  </si>
  <si>
    <t>其他环保工程施工</t>
  </si>
  <si>
    <t>B0217</t>
  </si>
  <si>
    <t>高耸构筑物施工</t>
  </si>
  <si>
    <t>B0299</t>
  </si>
  <si>
    <t>其他构筑物工程施工</t>
  </si>
  <si>
    <t>B03</t>
  </si>
  <si>
    <t>工程准备</t>
  </si>
  <si>
    <t>B0301</t>
  </si>
  <si>
    <t>工地平整和清理</t>
  </si>
  <si>
    <t>B0302</t>
  </si>
  <si>
    <t>土石方工程</t>
  </si>
  <si>
    <t>B0303</t>
  </si>
  <si>
    <t>拆除工程</t>
  </si>
  <si>
    <t>B0304</t>
  </si>
  <si>
    <t>工程排水施工</t>
  </si>
  <si>
    <t>B0399</t>
  </si>
  <si>
    <t>其他工程准备</t>
  </si>
  <si>
    <t>B04</t>
  </si>
  <si>
    <t>预制构件组装和装配</t>
  </si>
  <si>
    <t>B0401</t>
  </si>
  <si>
    <t>房屋预制构件组装和装配</t>
  </si>
  <si>
    <t>B0402</t>
  </si>
  <si>
    <t>铁路预制构件组装和装配</t>
  </si>
  <si>
    <t>B0403</t>
  </si>
  <si>
    <t>隧道预制构件组装和装配</t>
  </si>
  <si>
    <t>B0404</t>
  </si>
  <si>
    <t>桥梁预制构件组装和装配</t>
  </si>
  <si>
    <t>B0405</t>
  </si>
  <si>
    <t>水利、港口预制构件组装和装配</t>
  </si>
  <si>
    <t>B0406</t>
  </si>
  <si>
    <t>工矿预制构件组装和装配</t>
  </si>
  <si>
    <t>B0407</t>
  </si>
  <si>
    <t>架线、管道预制构件组装和装配</t>
  </si>
  <si>
    <t>B0499</t>
  </si>
  <si>
    <t>其他预制构件组装和装配</t>
  </si>
  <si>
    <t>B05</t>
  </si>
  <si>
    <t>专业施工</t>
  </si>
  <si>
    <t>B0501</t>
  </si>
  <si>
    <t>打桩、地基和基础工程</t>
  </si>
  <si>
    <t>B0502</t>
  </si>
  <si>
    <t>建筑物构架工程</t>
  </si>
  <si>
    <t>B0503</t>
  </si>
  <si>
    <t>屋顶构架工程</t>
  </si>
  <si>
    <t>B0504</t>
  </si>
  <si>
    <t>防水工程</t>
  </si>
  <si>
    <t>B0505</t>
  </si>
  <si>
    <t>防腐保温工程</t>
  </si>
  <si>
    <t>B0506</t>
  </si>
  <si>
    <t>混凝土工程</t>
  </si>
  <si>
    <t>B0507</t>
  </si>
  <si>
    <t>钢结构工程</t>
  </si>
  <si>
    <t>B0508</t>
  </si>
  <si>
    <t>砖石工程</t>
  </si>
  <si>
    <t>B0509</t>
  </si>
  <si>
    <t>脚手架工程</t>
  </si>
  <si>
    <t>B0510</t>
  </si>
  <si>
    <t>消防工程和安防工程</t>
  </si>
  <si>
    <t>B0511</t>
  </si>
  <si>
    <t>建筑幕墙工程</t>
  </si>
  <si>
    <t>B0599</t>
  </si>
  <si>
    <t>其他专业施工</t>
  </si>
  <si>
    <t>B0601</t>
  </si>
  <si>
    <t>电子工程安装</t>
  </si>
  <si>
    <t>B060101</t>
  </si>
  <si>
    <t>雷达、导航和测控系统工程安
装</t>
  </si>
  <si>
    <t>B060102</t>
  </si>
  <si>
    <t>监控系统工程安装</t>
  </si>
  <si>
    <t>B060103</t>
  </si>
  <si>
    <t>电子自动化工程安装</t>
  </si>
  <si>
    <t>B060104</t>
  </si>
  <si>
    <t>电子设备工程安装</t>
  </si>
  <si>
    <t>B060199</t>
  </si>
  <si>
    <t>其他电子工程安装</t>
  </si>
  <si>
    <t>智能化安装工程</t>
  </si>
  <si>
    <t>B060201</t>
  </si>
  <si>
    <t>楼宇设备自控系统工程</t>
  </si>
  <si>
    <t>B060202</t>
  </si>
  <si>
    <t>保安监控和防盗报警系统工程</t>
  </si>
  <si>
    <t>B060203</t>
  </si>
  <si>
    <t>智能卡系统工程</t>
  </si>
  <si>
    <t>B060204</t>
  </si>
  <si>
    <t>通信系统工程</t>
  </si>
  <si>
    <t>B060205</t>
  </si>
  <si>
    <t>卫星和共用电视系统工程</t>
  </si>
  <si>
    <t>B060207</t>
  </si>
  <si>
    <t>广播系统工程</t>
  </si>
  <si>
    <t>B060208</t>
  </si>
  <si>
    <t>火灾报警系统工程</t>
  </si>
  <si>
    <t>B060299</t>
  </si>
  <si>
    <t>其他智能化安装工程</t>
  </si>
  <si>
    <t>B0603</t>
  </si>
  <si>
    <t>电力系统安装</t>
  </si>
  <si>
    <t>B060301</t>
  </si>
  <si>
    <t>建筑物照明设备安装</t>
  </si>
  <si>
    <t>B060302</t>
  </si>
  <si>
    <t>火车站电力系统安装</t>
  </si>
  <si>
    <t>B060303</t>
  </si>
  <si>
    <t>机场电力系统安装</t>
  </si>
  <si>
    <t>B060304</t>
  </si>
  <si>
    <t>港口电力系统安装</t>
  </si>
  <si>
    <t>B060305</t>
  </si>
  <si>
    <t>工矿企业电力系统安装</t>
  </si>
  <si>
    <t>B060399</t>
  </si>
  <si>
    <t>其他电力系统安装</t>
  </si>
  <si>
    <t>B0604</t>
  </si>
  <si>
    <t>供水管道工程和下水道铺设</t>
  </si>
  <si>
    <t>B0605</t>
  </si>
  <si>
    <t>供暖设备安装</t>
  </si>
  <si>
    <t>B0606</t>
  </si>
  <si>
    <t>通风和空调设备安装</t>
  </si>
  <si>
    <t>B0607</t>
  </si>
  <si>
    <t>燃气设备安装</t>
  </si>
  <si>
    <t>B0608</t>
  </si>
  <si>
    <t>大型设备安装</t>
  </si>
  <si>
    <t>B060801</t>
  </si>
  <si>
    <t>机电设备安装</t>
  </si>
  <si>
    <t>B060802</t>
  </si>
  <si>
    <t>起重设备安装</t>
  </si>
  <si>
    <t>B060899</t>
  </si>
  <si>
    <t>其他大型设备安装</t>
  </si>
  <si>
    <t>B0699</t>
  </si>
  <si>
    <t>其他安装</t>
  </si>
  <si>
    <t>B0802</t>
  </si>
  <si>
    <t>工业建筑修缮</t>
  </si>
  <si>
    <t>B0803</t>
  </si>
  <si>
    <t>文物保护建筑修缮</t>
  </si>
  <si>
    <t>B0899</t>
  </si>
  <si>
    <t>其他建筑物、构筑物修缮</t>
  </si>
  <si>
    <t>B09</t>
  </si>
  <si>
    <t>工程设备租赁（带操作员）</t>
  </si>
  <si>
    <t>C0101</t>
  </si>
  <si>
    <t>社会科学研究和试验开发</t>
  </si>
  <si>
    <t>C010101</t>
  </si>
  <si>
    <t>社会学的研究和试验开发服务</t>
  </si>
  <si>
    <t>C010102</t>
  </si>
  <si>
    <t>心理学的研究和试验开发服务</t>
  </si>
  <si>
    <t>C010103</t>
  </si>
  <si>
    <t>经济学的研究和试验开发服务</t>
  </si>
  <si>
    <t>C010104</t>
  </si>
  <si>
    <t>法律的研究和试验开发服务</t>
  </si>
  <si>
    <t>C010105</t>
  </si>
  <si>
    <t>语言学和语言的研究和试验开发服务</t>
  </si>
  <si>
    <t>C010199</t>
  </si>
  <si>
    <t>其他社会科学和人类学的研究和试验开发服务</t>
  </si>
  <si>
    <t>C0102</t>
  </si>
  <si>
    <t>自然科学研究和试验开发</t>
  </si>
  <si>
    <t>C010201</t>
  </si>
  <si>
    <t>数学的研究和试验开发服务</t>
  </si>
  <si>
    <t>C010202</t>
  </si>
  <si>
    <t>物理学的研究和试验开发服务</t>
  </si>
  <si>
    <t>C010203</t>
  </si>
  <si>
    <t>化学的研究和试验开发服务</t>
  </si>
  <si>
    <t>C010299</t>
  </si>
  <si>
    <t>其他自然科学研究和试验开发服务</t>
  </si>
  <si>
    <t>C0103</t>
  </si>
  <si>
    <t>工程学的研究和试验开发</t>
  </si>
  <si>
    <t>C010301</t>
  </si>
  <si>
    <t>工程和技术基础科学研究服务</t>
  </si>
  <si>
    <t>C010302</t>
  </si>
  <si>
    <t>测绘科学技术研究服务</t>
  </si>
  <si>
    <t>C010303</t>
  </si>
  <si>
    <t>材料科学研究服务</t>
  </si>
  <si>
    <t>C010304</t>
  </si>
  <si>
    <t>冶金工程技术研究服务</t>
  </si>
  <si>
    <t>C010305</t>
  </si>
  <si>
    <t>机械工程研究服务</t>
  </si>
  <si>
    <t>C010306</t>
  </si>
  <si>
    <t>化学工程研究服务</t>
  </si>
  <si>
    <t>C010307</t>
  </si>
  <si>
    <t>纺织科学技术研究服务</t>
  </si>
  <si>
    <t>C010308</t>
  </si>
  <si>
    <t>食品科学技术研究服务</t>
  </si>
  <si>
    <t>C010309</t>
  </si>
  <si>
    <t>矿山工程技术研究服务</t>
  </si>
  <si>
    <t>C010310</t>
  </si>
  <si>
    <t>动力与电力工程研究服务</t>
  </si>
  <si>
    <t>C010311</t>
  </si>
  <si>
    <t>能源科学技术研究服务</t>
  </si>
  <si>
    <t>C010312</t>
  </si>
  <si>
    <t>核科学技术研究服务</t>
  </si>
  <si>
    <t>C010313</t>
  </si>
  <si>
    <t>电子、通信与自动控制技术研究服务</t>
  </si>
  <si>
    <t>C010314</t>
  </si>
  <si>
    <t>计算机科学技术研究服务</t>
  </si>
  <si>
    <t>C010315</t>
  </si>
  <si>
    <t>航空、航天科学技术研究服务</t>
  </si>
  <si>
    <t>C010316</t>
  </si>
  <si>
    <t>土木建筑工程研究服务</t>
  </si>
  <si>
    <t>C010317</t>
  </si>
  <si>
    <t>水利工程研究服务</t>
  </si>
  <si>
    <t>C010318</t>
  </si>
  <si>
    <t>交通运输工程研究服务</t>
  </si>
  <si>
    <t>C010320</t>
  </si>
  <si>
    <t>安全科学技术研究服务</t>
  </si>
  <si>
    <t>C010399</t>
  </si>
  <si>
    <t>其他工程和技术的研究与试验开发服务</t>
  </si>
  <si>
    <t>C0104</t>
  </si>
  <si>
    <t>农业科学研究和试验开发服务</t>
  </si>
  <si>
    <t>C010401</t>
  </si>
  <si>
    <t>农学研究服务</t>
  </si>
  <si>
    <t>C010402</t>
  </si>
  <si>
    <t>林学研究服务</t>
  </si>
  <si>
    <t>C010403</t>
  </si>
  <si>
    <t>畜牧、兽医研究服务</t>
  </si>
  <si>
    <t>C010404</t>
  </si>
  <si>
    <t>水产学研究服务</t>
  </si>
  <si>
    <t>C010499</t>
  </si>
  <si>
    <t>其他农业科学研究与试验发展服务</t>
  </si>
  <si>
    <t>C0105</t>
  </si>
  <si>
    <t>医学的研究和试验开发服务</t>
  </si>
  <si>
    <t>C010501</t>
  </si>
  <si>
    <t>基础医学研究服务</t>
  </si>
  <si>
    <t>C010502</t>
  </si>
  <si>
    <t>临床医学研究服务</t>
  </si>
  <si>
    <t>C010503</t>
  </si>
  <si>
    <t>预防医学与卫生学研究服务</t>
  </si>
  <si>
    <t>C010504</t>
  </si>
  <si>
    <t>军事医学与特种医学研究服务</t>
  </si>
  <si>
    <t>C010505</t>
  </si>
  <si>
    <t>药学研究服务</t>
  </si>
  <si>
    <t>C010506</t>
  </si>
  <si>
    <t>中医学与中药学研究服务</t>
  </si>
  <si>
    <t>C010599</t>
  </si>
  <si>
    <t>其他医学研究与试验发展服务</t>
  </si>
  <si>
    <t>C0199</t>
  </si>
  <si>
    <t>其他研究和试验开发服务</t>
  </si>
  <si>
    <t>C020101</t>
  </si>
  <si>
    <t>基础软件开发服务</t>
  </si>
  <si>
    <t>C020102</t>
  </si>
  <si>
    <t>支撑软件开发服务</t>
  </si>
  <si>
    <t>C020103</t>
  </si>
  <si>
    <t>应用软件开发服务</t>
  </si>
  <si>
    <t>C02010301</t>
  </si>
  <si>
    <t>通用应用软件开发服务</t>
  </si>
  <si>
    <t>C02010302</t>
  </si>
  <si>
    <t>行业应用软件开发服务</t>
  </si>
  <si>
    <t>C020104</t>
  </si>
  <si>
    <t>嵌入式软件开发服务</t>
  </si>
  <si>
    <t>C020105</t>
  </si>
  <si>
    <t>信息安全软件开发服务</t>
  </si>
  <si>
    <t>C020201</t>
  </si>
  <si>
    <t>基础环境集成实施服务</t>
  </si>
  <si>
    <t>C020202</t>
  </si>
  <si>
    <t>硬件集成实施服务</t>
  </si>
  <si>
    <t>C020203</t>
  </si>
  <si>
    <t>软件集成实施服务</t>
  </si>
  <si>
    <t>C020204</t>
  </si>
  <si>
    <t>安全集成实施服务</t>
  </si>
  <si>
    <t>C020299</t>
  </si>
  <si>
    <t>其他系统集成实施服务</t>
  </si>
  <si>
    <t>C0203</t>
  </si>
  <si>
    <t>数据处理服务</t>
  </si>
  <si>
    <t>C020301</t>
  </si>
  <si>
    <t>存储服务</t>
  </si>
  <si>
    <t>C020302</t>
  </si>
  <si>
    <t>数据加工处理服务</t>
  </si>
  <si>
    <t>C020303</t>
  </si>
  <si>
    <t>数字内容加工处理服务</t>
  </si>
  <si>
    <t>C020399</t>
  </si>
  <si>
    <t>其他数据处理服务</t>
  </si>
  <si>
    <t>C0204</t>
  </si>
  <si>
    <t>信息化工程监理服务</t>
  </si>
  <si>
    <t>C0205</t>
  </si>
  <si>
    <t>测试评估认证服务</t>
  </si>
  <si>
    <t>C0206</t>
  </si>
  <si>
    <t>运行维护服务</t>
  </si>
  <si>
    <t>C020601</t>
  </si>
  <si>
    <t>基础环境运维服务</t>
  </si>
  <si>
    <t>C020602</t>
  </si>
  <si>
    <t>硬件运维服务</t>
  </si>
  <si>
    <t>C020603</t>
  </si>
  <si>
    <t>软件运维服务</t>
  </si>
  <si>
    <t>C020604</t>
  </si>
  <si>
    <t>安全运维服务</t>
  </si>
  <si>
    <t>C020699</t>
  </si>
  <si>
    <t>其他运行维护服务</t>
  </si>
  <si>
    <t>C0207</t>
  </si>
  <si>
    <t>运营服务</t>
  </si>
  <si>
    <t>C020701</t>
  </si>
  <si>
    <t>软件运营服务</t>
  </si>
  <si>
    <t>C020703</t>
  </si>
  <si>
    <t>基础设施运营服务</t>
  </si>
  <si>
    <t>C020799</t>
  </si>
  <si>
    <t>其他运营服务</t>
  </si>
  <si>
    <t>C0208</t>
  </si>
  <si>
    <t>信息技术咨询服务</t>
  </si>
  <si>
    <t>C020801</t>
  </si>
  <si>
    <t>信息化规划服务</t>
  </si>
  <si>
    <t>C020802</t>
  </si>
  <si>
    <t>信息系统设计服务</t>
  </si>
  <si>
    <t>C020803</t>
  </si>
  <si>
    <t>信息技术管理咨询服务</t>
  </si>
  <si>
    <t>C0209</t>
  </si>
  <si>
    <t>呼叫中心服务</t>
  </si>
  <si>
    <t>C0299</t>
  </si>
  <si>
    <t>其他信息技术服务</t>
  </si>
  <si>
    <t>C03</t>
  </si>
  <si>
    <t>电信和其他信息传输服务</t>
  </si>
  <si>
    <t>C030101</t>
  </si>
  <si>
    <t>基础电信服务</t>
  </si>
  <si>
    <t>C030102</t>
  </si>
  <si>
    <t>增值电信服务</t>
  </si>
  <si>
    <t>C0302</t>
  </si>
  <si>
    <t>互联网信息服务</t>
  </si>
  <si>
    <t>C0303</t>
  </si>
  <si>
    <t>卫星传输服务</t>
  </si>
  <si>
    <t>C0399</t>
  </si>
  <si>
    <t>其他电信和信息传输服务</t>
  </si>
  <si>
    <t>C04</t>
  </si>
  <si>
    <t>租赁服务（不带操作员）</t>
  </si>
  <si>
    <t>C0401</t>
  </si>
  <si>
    <t>计算机设备和软件租赁服务</t>
  </si>
  <si>
    <t>C0402</t>
  </si>
  <si>
    <t>办公设备租赁服务</t>
  </si>
  <si>
    <t>C0403</t>
  </si>
  <si>
    <t>车辆及其他运输机械租赁服务</t>
  </si>
  <si>
    <t>C0404</t>
  </si>
  <si>
    <t>农业和林业机械设备租赁服务</t>
  </si>
  <si>
    <t>C0405</t>
  </si>
  <si>
    <t>医疗设备租赁服务</t>
  </si>
  <si>
    <t>C0406</t>
  </si>
  <si>
    <t>图书和音像制品租赁服务</t>
  </si>
  <si>
    <t>C0407</t>
  </si>
  <si>
    <t>家具、用具和装具租赁服务</t>
  </si>
  <si>
    <t>其他租赁服务</t>
  </si>
  <si>
    <t>C0503</t>
  </si>
  <si>
    <t>C050302</t>
  </si>
  <si>
    <t>车辆加油服务</t>
  </si>
  <si>
    <t>C050303</t>
  </si>
  <si>
    <t>车辆充换电服务</t>
  </si>
  <si>
    <t>C050399</t>
  </si>
  <si>
    <t>其他车辆维修和保养服务</t>
  </si>
  <si>
    <t>C0504</t>
  </si>
  <si>
    <t>农业和林业机械设备维修和保养服务</t>
  </si>
  <si>
    <t>C0505</t>
  </si>
  <si>
    <t>医疗设备维修和保养服务</t>
  </si>
  <si>
    <t>C0506</t>
  </si>
  <si>
    <t>家具维修和保养服务</t>
  </si>
  <si>
    <t>C0508</t>
  </si>
  <si>
    <t>货币处理专用设备维修和保养</t>
  </si>
  <si>
    <t>C06</t>
  </si>
  <si>
    <t>会议和展览服务</t>
  </si>
  <si>
    <t>C0601</t>
  </si>
  <si>
    <t>会议服务</t>
  </si>
  <si>
    <t>C060101</t>
  </si>
  <si>
    <t>大型会议服务</t>
  </si>
  <si>
    <t>C060102</t>
  </si>
  <si>
    <t>一般会议服务</t>
  </si>
  <si>
    <t>C060201</t>
  </si>
  <si>
    <t>博览会服务</t>
  </si>
  <si>
    <t>C060202</t>
  </si>
  <si>
    <t>专业技术产品展览服务</t>
  </si>
  <si>
    <t>C060203</t>
  </si>
  <si>
    <t>生活消费品展览服务</t>
  </si>
  <si>
    <t>C060204</t>
  </si>
  <si>
    <t>文化产品展览服务</t>
  </si>
  <si>
    <t>C060299</t>
  </si>
  <si>
    <t>其他会展服务</t>
  </si>
  <si>
    <t>C07</t>
  </si>
  <si>
    <t>住宿和餐饮服务</t>
  </si>
  <si>
    <t>C0701</t>
  </si>
  <si>
    <t>住宿服务</t>
  </si>
  <si>
    <t>C0702</t>
  </si>
  <si>
    <t>餐饮服务</t>
  </si>
  <si>
    <t>C08</t>
  </si>
  <si>
    <t>商务服务</t>
  </si>
  <si>
    <t>C080101</t>
  </si>
  <si>
    <t>法律诉讼服务</t>
  </si>
  <si>
    <t>法律咨询服务</t>
  </si>
  <si>
    <t>C080103</t>
  </si>
  <si>
    <t>法律援助服务</t>
  </si>
  <si>
    <t>C080104</t>
  </si>
  <si>
    <t>知识产权法律服务</t>
  </si>
  <si>
    <t>C080105</t>
  </si>
  <si>
    <t>法律文件代理服务</t>
  </si>
  <si>
    <t>C080106</t>
  </si>
  <si>
    <t>公证服务</t>
  </si>
  <si>
    <t>C080107</t>
  </si>
  <si>
    <t>仲裁服务</t>
  </si>
  <si>
    <t>C080108</t>
  </si>
  <si>
    <t>调解服务</t>
  </si>
  <si>
    <t>C080199</t>
  </si>
  <si>
    <t>其他法律服务</t>
  </si>
  <si>
    <t>C080201</t>
  </si>
  <si>
    <t>财务报表编制服务</t>
  </si>
  <si>
    <t>C080202</t>
  </si>
  <si>
    <t>记账服务</t>
  </si>
  <si>
    <t>C080299</t>
  </si>
  <si>
    <t>其他会计服务</t>
  </si>
  <si>
    <t>C0804</t>
  </si>
  <si>
    <t>税务服务</t>
  </si>
  <si>
    <t>C080401</t>
  </si>
  <si>
    <t>税务规划咨询服务</t>
  </si>
  <si>
    <t>C080402</t>
  </si>
  <si>
    <t>税务编制审查服务</t>
  </si>
  <si>
    <t>C080499</t>
  </si>
  <si>
    <t>其他税务服务</t>
  </si>
  <si>
    <t>C0807</t>
  </si>
  <si>
    <t>市场调查和民意测验服务</t>
  </si>
  <si>
    <t>C0808</t>
  </si>
  <si>
    <t>社会与管理咨询服务</t>
  </si>
  <si>
    <t>C0809</t>
  </si>
  <si>
    <t>职业中介服务</t>
  </si>
  <si>
    <t>C0810</t>
  </si>
  <si>
    <t>安全服务</t>
  </si>
  <si>
    <t>C0811</t>
  </si>
  <si>
    <t>建筑物清洁服务</t>
  </si>
  <si>
    <t>C0812</t>
  </si>
  <si>
    <t>摄影服务</t>
  </si>
  <si>
    <t>C0813</t>
  </si>
  <si>
    <t>包装服务</t>
  </si>
  <si>
    <t>C08140102</t>
  </si>
  <si>
    <t>票据印刷服务</t>
  </si>
  <si>
    <t>C081402</t>
  </si>
  <si>
    <t>出版服务</t>
  </si>
  <si>
    <t>C0815</t>
  </si>
  <si>
    <t>翻译服务</t>
  </si>
  <si>
    <t>C0816</t>
  </si>
  <si>
    <t>票务代理服务</t>
  </si>
  <si>
    <t>C0817</t>
  </si>
  <si>
    <t>采购代理服务</t>
  </si>
  <si>
    <t>C0818</t>
  </si>
  <si>
    <t>旅游服务</t>
  </si>
  <si>
    <t>C0819</t>
  </si>
  <si>
    <t>邮政与速递服务</t>
  </si>
  <si>
    <t>C081901</t>
  </si>
  <si>
    <t>邮政服务</t>
  </si>
  <si>
    <t>C081902</t>
  </si>
  <si>
    <t>速递服务</t>
  </si>
  <si>
    <t>C0899</t>
  </si>
  <si>
    <t>其他商务服务</t>
  </si>
  <si>
    <t>C09</t>
  </si>
  <si>
    <t>专业技术服务</t>
  </si>
  <si>
    <t>C0902</t>
  </si>
  <si>
    <t>地震服务</t>
  </si>
  <si>
    <t>C0903</t>
  </si>
  <si>
    <t>气象服务</t>
  </si>
  <si>
    <t>C0904</t>
  </si>
  <si>
    <t>测绘服务</t>
  </si>
  <si>
    <t>海洋服务</t>
  </si>
  <si>
    <t>C0906</t>
  </si>
  <si>
    <t>地质勘测服务</t>
  </si>
  <si>
    <t>C0907</t>
  </si>
  <si>
    <t>合同能源管理服务</t>
  </si>
  <si>
    <t>C10</t>
  </si>
  <si>
    <t>工程咨询管理服务</t>
  </si>
  <si>
    <t>C1001</t>
  </si>
  <si>
    <t>设计前咨询服务</t>
  </si>
  <si>
    <t>C1002</t>
  </si>
  <si>
    <t>工程勘探服务</t>
  </si>
  <si>
    <t>C1004</t>
  </si>
  <si>
    <t>装修设计服务</t>
  </si>
  <si>
    <t>C1005</t>
  </si>
  <si>
    <t>工程项目管理服务</t>
  </si>
  <si>
    <t>C1007</t>
  </si>
  <si>
    <t>工程总承包服务</t>
  </si>
  <si>
    <t>C100701</t>
  </si>
  <si>
    <t>房屋工程总承包服务</t>
  </si>
  <si>
    <t>C100702</t>
  </si>
  <si>
    <t>铁路工程总承包服务</t>
  </si>
  <si>
    <t>C100703</t>
  </si>
  <si>
    <t>公路工程总承包服务</t>
  </si>
  <si>
    <t>C100704</t>
  </si>
  <si>
    <t>机场跑道工程总承包服务</t>
  </si>
  <si>
    <t>C100705</t>
  </si>
  <si>
    <t>高速公路工程总承包服务</t>
  </si>
  <si>
    <t>C100706</t>
  </si>
  <si>
    <t>城市道路工程总承包服务</t>
  </si>
  <si>
    <t>C100707</t>
  </si>
  <si>
    <t>城市轨道交通工程总承包服务</t>
  </si>
  <si>
    <t>C100708</t>
  </si>
  <si>
    <t>桥梁工程总承包服务</t>
  </si>
  <si>
    <t>C100709</t>
  </si>
  <si>
    <t>隧道工程总承包服务</t>
  </si>
  <si>
    <t>C100710</t>
  </si>
  <si>
    <t>水利工程总承包服务</t>
  </si>
  <si>
    <t>C100711</t>
  </si>
  <si>
    <t>水运工程总承包服务</t>
  </si>
  <si>
    <t>C100712</t>
  </si>
  <si>
    <t>海洋工程总承包服务</t>
  </si>
  <si>
    <t>C100713</t>
  </si>
  <si>
    <t>长距离管道、通信和电力工程总承包服务</t>
  </si>
  <si>
    <t>C100714</t>
  </si>
  <si>
    <t>室内管道、电缆及有关工程总承包服务</t>
  </si>
  <si>
    <t>C100715</t>
  </si>
  <si>
    <t>矿山、工农林牧副渔业工程总承包服务</t>
  </si>
  <si>
    <t>C100716</t>
  </si>
  <si>
    <t>公共设施工程总承包服务</t>
  </si>
  <si>
    <t>C100717</t>
  </si>
  <si>
    <t>环保工程总承包服务</t>
  </si>
  <si>
    <t>C100718</t>
  </si>
  <si>
    <t>高耸构筑物工程总承包服务</t>
  </si>
  <si>
    <t>C100799</t>
  </si>
  <si>
    <t>其他工程总承包服务</t>
  </si>
  <si>
    <t>C1008</t>
  </si>
  <si>
    <t>工程造价咨询服务</t>
  </si>
  <si>
    <t>C1009</t>
  </si>
  <si>
    <t>工程政策咨询服务</t>
  </si>
  <si>
    <t>C100901</t>
  </si>
  <si>
    <t>水利工程政策咨询服务</t>
  </si>
  <si>
    <t>C100902</t>
  </si>
  <si>
    <t>交通运输工程政策咨询服务</t>
  </si>
  <si>
    <t>C100999</t>
  </si>
  <si>
    <t>其他工程政策咨询服务</t>
  </si>
  <si>
    <t>C1099</t>
  </si>
  <si>
    <t>其他工程咨询管理服务</t>
  </si>
  <si>
    <t>C11</t>
  </si>
  <si>
    <t>水利管理服务</t>
  </si>
  <si>
    <t>C1101</t>
  </si>
  <si>
    <t>防洪管理服务</t>
  </si>
  <si>
    <t>C1102</t>
  </si>
  <si>
    <t>水资源管理服务</t>
  </si>
  <si>
    <t>C110201</t>
  </si>
  <si>
    <t>水库管理服务</t>
  </si>
  <si>
    <t>C110202</t>
  </si>
  <si>
    <t>调水引水管理服务</t>
  </si>
  <si>
    <t>C110203</t>
  </si>
  <si>
    <t>水文水利资源监测服务</t>
  </si>
  <si>
    <t>C110299</t>
  </si>
  <si>
    <t>其他水资源管理服务</t>
  </si>
  <si>
    <t>C1199</t>
  </si>
  <si>
    <t>其他水利管理服务</t>
  </si>
  <si>
    <t>C12</t>
  </si>
  <si>
    <t>房地产服务</t>
  </si>
  <si>
    <t>C1201</t>
  </si>
  <si>
    <t>房屋销售服务</t>
  </si>
  <si>
    <t>C1202</t>
  </si>
  <si>
    <t>房屋租赁服务</t>
  </si>
  <si>
    <t>C1203</t>
  </si>
  <si>
    <t>房地产中介服务</t>
  </si>
  <si>
    <t>C1299</t>
  </si>
  <si>
    <t>其他房地产服务</t>
  </si>
  <si>
    <t>C13</t>
  </si>
  <si>
    <t>公共设施管理服务</t>
  </si>
  <si>
    <t>C1302</t>
  </si>
  <si>
    <t>市政公共设施管理服务</t>
  </si>
  <si>
    <t>C1304</t>
  </si>
  <si>
    <t>城市市容管理服务</t>
  </si>
  <si>
    <t>C1305</t>
  </si>
  <si>
    <t>游览景区服务</t>
  </si>
  <si>
    <t>C130501</t>
  </si>
  <si>
    <t>风景名胜区服务</t>
  </si>
  <si>
    <t>C130502</t>
  </si>
  <si>
    <t>公园服务</t>
  </si>
  <si>
    <t>C130599</t>
  </si>
  <si>
    <t>其他游览景区服务</t>
  </si>
  <si>
    <t>C1399</t>
  </si>
  <si>
    <t>其他市政公共设施管理服务</t>
  </si>
  <si>
    <t>C14</t>
  </si>
  <si>
    <t>能源的生产和分配服务</t>
  </si>
  <si>
    <t>C1401</t>
  </si>
  <si>
    <t>电力的生产和分配服务</t>
  </si>
  <si>
    <t>C140101</t>
  </si>
  <si>
    <t>电力生产服务</t>
  </si>
  <si>
    <t>C14010101</t>
  </si>
  <si>
    <t>火力发电生产服务</t>
  </si>
  <si>
    <t>C14010102</t>
  </si>
  <si>
    <t>水力发电生产服务</t>
  </si>
  <si>
    <t>C14010103</t>
  </si>
  <si>
    <t>核力发电生产服务</t>
  </si>
  <si>
    <t>C14010104</t>
  </si>
  <si>
    <t>风力发电生产服务</t>
  </si>
  <si>
    <t>C14010199</t>
  </si>
  <si>
    <t>其他能源发电生产服务</t>
  </si>
  <si>
    <t>C140102</t>
  </si>
  <si>
    <t>电力分配服务</t>
  </si>
  <si>
    <t>C1402</t>
  </si>
  <si>
    <t>热力生产和分配服务</t>
  </si>
  <si>
    <t>C140201</t>
  </si>
  <si>
    <t>暖气生产和分配服务</t>
  </si>
  <si>
    <t>C140299</t>
  </si>
  <si>
    <t>其他热力生产和分配服务</t>
  </si>
  <si>
    <t>C1403</t>
  </si>
  <si>
    <t>燃气生产和分配</t>
  </si>
  <si>
    <t>C1404</t>
  </si>
  <si>
    <t>水的生产和分配</t>
  </si>
  <si>
    <t>C1499</t>
  </si>
  <si>
    <t>其他能源的生产和分配</t>
  </si>
  <si>
    <t>C15</t>
  </si>
  <si>
    <t>金融服务</t>
  </si>
  <si>
    <t>C1501</t>
  </si>
  <si>
    <t>银行服务</t>
  </si>
  <si>
    <t>C150101</t>
  </si>
  <si>
    <t>银行代理服务</t>
  </si>
  <si>
    <t>C150199</t>
  </si>
  <si>
    <t>其他银行服务</t>
  </si>
  <si>
    <t>C1502</t>
  </si>
  <si>
    <t>信用担保服务</t>
  </si>
  <si>
    <t>C1503</t>
  </si>
  <si>
    <t>证券服务</t>
  </si>
  <si>
    <t>C150401</t>
  </si>
  <si>
    <t>人寿保险服务</t>
  </si>
  <si>
    <t>C150402</t>
  </si>
  <si>
    <t>财产保险服务</t>
  </si>
  <si>
    <t>C15040201</t>
  </si>
  <si>
    <t>机动车保险服务</t>
  </si>
  <si>
    <t>C15040202</t>
  </si>
  <si>
    <t>运输保险服务</t>
  </si>
  <si>
    <t>C15040299</t>
  </si>
  <si>
    <t>其他财产保险服务</t>
  </si>
  <si>
    <t>C150403</t>
  </si>
  <si>
    <t>再保险服务</t>
  </si>
  <si>
    <t>C150404</t>
  </si>
  <si>
    <t>保险辅助服务</t>
  </si>
  <si>
    <t>C150499</t>
  </si>
  <si>
    <t>其他保险服务</t>
  </si>
  <si>
    <t>C1599</t>
  </si>
  <si>
    <t>其他金融服务</t>
  </si>
  <si>
    <t>C16</t>
  </si>
  <si>
    <t>环境服务</t>
  </si>
  <si>
    <t>C1601</t>
  </si>
  <si>
    <t>城镇公共卫生服务</t>
  </si>
  <si>
    <t>C160101</t>
  </si>
  <si>
    <t>清扫服务</t>
  </si>
  <si>
    <t>C160103</t>
  </si>
  <si>
    <t>公共厕所服务</t>
  </si>
  <si>
    <t>C160104</t>
  </si>
  <si>
    <t>排泄物的处理服务</t>
  </si>
  <si>
    <t>C160199</t>
  </si>
  <si>
    <t>其他城镇公共卫生服务</t>
  </si>
  <si>
    <t>C1602</t>
  </si>
  <si>
    <t>水污染治理服务</t>
  </si>
  <si>
    <t>C160202</t>
  </si>
  <si>
    <t>城镇水域治理服务</t>
  </si>
  <si>
    <t>C160203</t>
  </si>
  <si>
    <t>海洋水域污染治理服务</t>
  </si>
  <si>
    <t>C160204</t>
  </si>
  <si>
    <t>江、湖治理服务</t>
  </si>
  <si>
    <t>C160205</t>
  </si>
  <si>
    <t>水库污染治理服务</t>
  </si>
  <si>
    <t>C160206</t>
  </si>
  <si>
    <t>地下水污染治理服务</t>
  </si>
  <si>
    <t>C160299</t>
  </si>
  <si>
    <t>其他水污染治理服务</t>
  </si>
  <si>
    <t>C1603</t>
  </si>
  <si>
    <t>空气污染治理服务</t>
  </si>
  <si>
    <t>C160301</t>
  </si>
  <si>
    <t>大气污染治理服务</t>
  </si>
  <si>
    <t>C160302</t>
  </si>
  <si>
    <t>汽车尾气污染治理服务</t>
  </si>
  <si>
    <t>C160303</t>
  </si>
  <si>
    <t>燃烧煤烟污染治理服务</t>
  </si>
  <si>
    <t>C160304</t>
  </si>
  <si>
    <t>制造业废气污染治理服务</t>
  </si>
  <si>
    <t>C160305</t>
  </si>
  <si>
    <t>工矿粉尘污染治理服务</t>
  </si>
  <si>
    <t>C160306</t>
  </si>
  <si>
    <t>建筑工地粉尘污染治理服务</t>
  </si>
  <si>
    <t>C160399</t>
  </si>
  <si>
    <t>其他空气污染治理服务</t>
  </si>
  <si>
    <t>C1604</t>
  </si>
  <si>
    <t>噪音污染治理服务</t>
  </si>
  <si>
    <t>C160501</t>
  </si>
  <si>
    <t>医疗和药物废弃物治理服务</t>
  </si>
  <si>
    <t>C160502</t>
  </si>
  <si>
    <t>化工产品废弃物治理服务</t>
  </si>
  <si>
    <t>C160503</t>
  </si>
  <si>
    <t>矿物油废弃物治理服务</t>
  </si>
  <si>
    <t>C160504</t>
  </si>
  <si>
    <t>金属矿物质变废弃物治理服务</t>
  </si>
  <si>
    <t>C160505</t>
  </si>
  <si>
    <t>废旧机械设备治理服务</t>
  </si>
  <si>
    <t>C160506</t>
  </si>
  <si>
    <t>非金属矿物质变废弃物治理服务</t>
  </si>
  <si>
    <t>C160507</t>
  </si>
  <si>
    <t>工业焚烧残渣物治理服务</t>
  </si>
  <si>
    <t>C160508</t>
  </si>
  <si>
    <t>爆炸性废弃物治理服务</t>
  </si>
  <si>
    <t>C160599</t>
  </si>
  <si>
    <t>其他危险废弃物治理服务</t>
  </si>
  <si>
    <t>C1606</t>
  </si>
  <si>
    <t>其他无害固体废物处理服务</t>
  </si>
  <si>
    <t>其他环境治理服务</t>
  </si>
  <si>
    <t>C169901</t>
  </si>
  <si>
    <t>光污染治理服务</t>
  </si>
  <si>
    <t>C169902</t>
  </si>
  <si>
    <t>辐射污染治理服务</t>
  </si>
  <si>
    <t>C169903</t>
  </si>
  <si>
    <t>地质灾害治理服务</t>
  </si>
  <si>
    <t>C169999</t>
  </si>
  <si>
    <t>C17</t>
  </si>
  <si>
    <t>交通运输和仓储服</t>
  </si>
  <si>
    <t>C1701</t>
  </si>
  <si>
    <t>铁路运输服务</t>
  </si>
  <si>
    <t>C170101</t>
  </si>
  <si>
    <t>铁路客运服务</t>
  </si>
  <si>
    <t>C170102</t>
  </si>
  <si>
    <t>铁路货运服务</t>
  </si>
  <si>
    <t>C170199</t>
  </si>
  <si>
    <t>其他铁路运输服务</t>
  </si>
  <si>
    <t>C17019901</t>
  </si>
  <si>
    <t>客运火车站服务</t>
  </si>
  <si>
    <t>C17019902</t>
  </si>
  <si>
    <t>货运火车站服务</t>
  </si>
  <si>
    <t>C17019999</t>
  </si>
  <si>
    <t>C1702</t>
  </si>
  <si>
    <t>道路运输服务</t>
  </si>
  <si>
    <t>C170201</t>
  </si>
  <si>
    <t>道路旅客服务</t>
  </si>
  <si>
    <t>C170202</t>
  </si>
  <si>
    <t>道路货运服务</t>
  </si>
  <si>
    <t>C170299</t>
  </si>
  <si>
    <t>其他道路运输服务</t>
  </si>
  <si>
    <t>C17029901</t>
  </si>
  <si>
    <t>汽车客运站服务</t>
  </si>
  <si>
    <t>C17029902</t>
  </si>
  <si>
    <t>公路管理与养护</t>
  </si>
  <si>
    <t>C17029999</t>
  </si>
  <si>
    <t>C1703</t>
  </si>
  <si>
    <t>城市公共交通服务</t>
  </si>
  <si>
    <t>C170301</t>
  </si>
  <si>
    <t>城市公共汽电车客运服务</t>
  </si>
  <si>
    <t>C170302</t>
  </si>
  <si>
    <t>轨道交通服务</t>
  </si>
  <si>
    <t>C170303</t>
  </si>
  <si>
    <t>出租车客运服务</t>
  </si>
  <si>
    <t>C170304</t>
  </si>
  <si>
    <t>城市轮渡</t>
  </si>
  <si>
    <t>C170399</t>
  </si>
  <si>
    <t>其他城市公共交通服务</t>
  </si>
  <si>
    <t>C1704</t>
  </si>
  <si>
    <t>水上运输服务</t>
  </si>
  <si>
    <t>C170401</t>
  </si>
  <si>
    <t>水上旅客运输服务</t>
  </si>
  <si>
    <t>C170402</t>
  </si>
  <si>
    <t>水上货物运输服务</t>
  </si>
  <si>
    <t>C170499</t>
  </si>
  <si>
    <t>其他水上运输服务</t>
  </si>
  <si>
    <t>C1705</t>
  </si>
  <si>
    <t>航空运输服务</t>
  </si>
  <si>
    <t>C170501</t>
  </si>
  <si>
    <t>航空客货运输服务</t>
  </si>
  <si>
    <t>C17050101</t>
  </si>
  <si>
    <t>航空旅客运输服务</t>
  </si>
  <si>
    <t>C17050102</t>
  </si>
  <si>
    <t>航空货物运输服务</t>
  </si>
  <si>
    <t>C170502</t>
  </si>
  <si>
    <t>通用航空服务</t>
  </si>
  <si>
    <t>C170599</t>
  </si>
  <si>
    <t>其他航空运输服务</t>
  </si>
  <si>
    <t>C1706</t>
  </si>
  <si>
    <t>航天运输服务</t>
  </si>
  <si>
    <t>C1707</t>
  </si>
  <si>
    <t>管道运输服务</t>
  </si>
  <si>
    <t>C1708</t>
  </si>
  <si>
    <t>装卸搬运服务</t>
  </si>
  <si>
    <t>C1709</t>
  </si>
  <si>
    <t>仓储服务</t>
  </si>
  <si>
    <t>C1799</t>
  </si>
  <si>
    <t>其他交通运输、仓储服务</t>
  </si>
  <si>
    <t>C18</t>
  </si>
  <si>
    <t>教育服务</t>
  </si>
  <si>
    <t>C1801</t>
  </si>
  <si>
    <t>学前教育服务</t>
  </si>
  <si>
    <t>C1802</t>
  </si>
  <si>
    <t>初等教育服务</t>
  </si>
  <si>
    <t>C1803</t>
  </si>
  <si>
    <t>中等教育服务</t>
  </si>
  <si>
    <t>C180301</t>
  </si>
  <si>
    <t>初中教育服务</t>
  </si>
  <si>
    <t>C180302</t>
  </si>
  <si>
    <t>高中教育服务</t>
  </si>
  <si>
    <t>C180303</t>
  </si>
  <si>
    <t>中等专业教育服务</t>
  </si>
  <si>
    <t>C180304</t>
  </si>
  <si>
    <t>职业中学教育服务</t>
  </si>
  <si>
    <t>C180305</t>
  </si>
  <si>
    <t>技工学校教育服务</t>
  </si>
  <si>
    <t>C180399</t>
  </si>
  <si>
    <t>其他中等教育服务</t>
  </si>
  <si>
    <t>C1804</t>
  </si>
  <si>
    <t>高等教育服务</t>
  </si>
  <si>
    <t>C1805</t>
  </si>
  <si>
    <t>成人教育服务</t>
  </si>
  <si>
    <t>C1806</t>
  </si>
  <si>
    <t>专业技能培训服务</t>
  </si>
  <si>
    <t>C1807</t>
  </si>
  <si>
    <t>特殊教育服务</t>
  </si>
  <si>
    <t>C19</t>
  </si>
  <si>
    <t>医疗卫生和社会服务</t>
  </si>
  <si>
    <t>C1901</t>
  </si>
  <si>
    <t>医疗卫生服务</t>
  </si>
  <si>
    <t>C190101</t>
  </si>
  <si>
    <t>医院服务</t>
  </si>
  <si>
    <t>C190102</t>
  </si>
  <si>
    <t>卫生院和社区医疗服务</t>
  </si>
  <si>
    <t>C190103</t>
  </si>
  <si>
    <t>门诊服务</t>
  </si>
  <si>
    <t>C190104</t>
  </si>
  <si>
    <t>计划生育技术服务</t>
  </si>
  <si>
    <t>C190105</t>
  </si>
  <si>
    <t>妇幼保健服务</t>
  </si>
  <si>
    <t>C190106</t>
  </si>
  <si>
    <t>专科疾病防治服务</t>
  </si>
  <si>
    <t>C190107</t>
  </si>
  <si>
    <t>健康检查服务</t>
  </si>
  <si>
    <t>C190199</t>
  </si>
  <si>
    <t>其他医疗卫生服务</t>
  </si>
  <si>
    <t>C1902</t>
  </si>
  <si>
    <t>社会服务</t>
  </si>
  <si>
    <t>C190201</t>
  </si>
  <si>
    <t>收容收养服务</t>
  </si>
  <si>
    <t>C190202</t>
  </si>
  <si>
    <t>社会救济服务</t>
  </si>
  <si>
    <t>C190203</t>
  </si>
  <si>
    <t>就业服务</t>
  </si>
  <si>
    <t>C190299</t>
  </si>
  <si>
    <t>其他社会服务</t>
  </si>
  <si>
    <t>C20</t>
  </si>
  <si>
    <t>文化、体育、娱乐服务</t>
  </si>
  <si>
    <t>C2001</t>
  </si>
  <si>
    <t>新闻服务</t>
  </si>
  <si>
    <t>C2002</t>
  </si>
  <si>
    <t>广播、电视、电影和音像服务</t>
  </si>
  <si>
    <t>C200201</t>
  </si>
  <si>
    <t>广播服务</t>
  </si>
  <si>
    <t>C200202</t>
  </si>
  <si>
    <t>电视服务</t>
  </si>
  <si>
    <t>C200203</t>
  </si>
  <si>
    <t>电影服务</t>
  </si>
  <si>
    <t>C200204</t>
  </si>
  <si>
    <t>音像制作服务</t>
  </si>
  <si>
    <t>C200205</t>
  </si>
  <si>
    <t>广播电视传输服务</t>
  </si>
  <si>
    <t>C200301</t>
  </si>
  <si>
    <t>艺术创作和表演服务</t>
  </si>
  <si>
    <t>C200302</t>
  </si>
  <si>
    <t>艺术表演场馆服务</t>
  </si>
  <si>
    <t>C200304</t>
  </si>
  <si>
    <t>文物和文化保护服务</t>
  </si>
  <si>
    <t>C200305</t>
  </si>
  <si>
    <t>博物馆服务</t>
  </si>
  <si>
    <t>C200306</t>
  </si>
  <si>
    <t>烈士陵园和纪念馆服务</t>
  </si>
  <si>
    <t>C200307</t>
  </si>
  <si>
    <t>群众文化活动服务</t>
  </si>
  <si>
    <t>C200308</t>
  </si>
  <si>
    <t>文化艺术经纪代理服务</t>
  </si>
  <si>
    <t>C200399</t>
  </si>
  <si>
    <t>其他文化艺术服务</t>
  </si>
  <si>
    <t>C2004</t>
  </si>
  <si>
    <t>体育服务</t>
  </si>
  <si>
    <t>C200402</t>
  </si>
  <si>
    <t>体育场馆服务</t>
  </si>
  <si>
    <t>C2005</t>
  </si>
  <si>
    <t>娱乐服务</t>
  </si>
  <si>
    <t>C200501</t>
  </si>
  <si>
    <t>室内娱乐服务</t>
  </si>
  <si>
    <t>C200502</t>
  </si>
  <si>
    <t>游乐园服务</t>
  </si>
  <si>
    <t>C200503</t>
  </si>
  <si>
    <t>休闲健身娱乐服务</t>
  </si>
  <si>
    <t>C200599</t>
  </si>
  <si>
    <t>其他娱乐服务</t>
  </si>
  <si>
    <t>C21</t>
  </si>
  <si>
    <t>农林牧副渔服务</t>
  </si>
  <si>
    <t>C2101</t>
  </si>
  <si>
    <t>农业服务</t>
  </si>
  <si>
    <t>C210101</t>
  </si>
  <si>
    <t>灌溉系统服务</t>
  </si>
  <si>
    <t>C210102</t>
  </si>
  <si>
    <t>农产品初加工服务</t>
  </si>
  <si>
    <t>C210103</t>
  </si>
  <si>
    <t>农业机械服务</t>
  </si>
  <si>
    <t>C210199</t>
  </si>
  <si>
    <t>其他农业服务</t>
  </si>
  <si>
    <t>C210201</t>
  </si>
  <si>
    <t>造林服务</t>
  </si>
  <si>
    <t>C210202</t>
  </si>
  <si>
    <t>林木抚育管理服务</t>
  </si>
  <si>
    <t>C210203</t>
  </si>
  <si>
    <t>林业机械服务</t>
  </si>
  <si>
    <t>C210204</t>
  </si>
  <si>
    <t>林业有害生物防治服务</t>
  </si>
  <si>
    <t>C210205</t>
  </si>
  <si>
    <t>森林防火服务</t>
  </si>
  <si>
    <t>C210299</t>
  </si>
  <si>
    <t>其他林业服务</t>
  </si>
  <si>
    <t>C2103</t>
  </si>
  <si>
    <t>畜牧业服务</t>
  </si>
  <si>
    <t>C210301</t>
  </si>
  <si>
    <t>兽医和动物病防治服务</t>
  </si>
  <si>
    <t>C210302</t>
  </si>
  <si>
    <t>畜牧业机械服务</t>
  </si>
  <si>
    <t>C210399</t>
  </si>
  <si>
    <t>其他畜牧业服务</t>
  </si>
  <si>
    <t>C2104</t>
  </si>
  <si>
    <t>渔业服务</t>
  </si>
  <si>
    <t>C210401</t>
  </si>
  <si>
    <t>鱼苗、鱼种培育和养殖服务</t>
  </si>
  <si>
    <t>C210402</t>
  </si>
  <si>
    <t>渔业机械服务</t>
  </si>
  <si>
    <t>C210499</t>
  </si>
  <si>
    <t>其他渔业服务</t>
  </si>
  <si>
    <t>C2199</t>
  </si>
  <si>
    <t>其他农林牧副渔服务</t>
  </si>
  <si>
    <t>C22</t>
  </si>
  <si>
    <t>采矿业和制造业服务</t>
  </si>
  <si>
    <t>C2201</t>
  </si>
  <si>
    <t>采矿业服务</t>
  </si>
  <si>
    <t>C2202</t>
  </si>
  <si>
    <t>制造业服务</t>
  </si>
  <si>
    <t>C220201</t>
  </si>
  <si>
    <t>金属制品的制造业服务和金属加工服务</t>
  </si>
  <si>
    <t>C220202</t>
  </si>
  <si>
    <t>运输设备制造业服务</t>
  </si>
  <si>
    <t>C220203</t>
  </si>
  <si>
    <t>机械和设备制造业服务</t>
  </si>
  <si>
    <t>C220204</t>
  </si>
  <si>
    <t>食品、饮料和烟草制造业服
务</t>
  </si>
  <si>
    <t>C220205</t>
  </si>
  <si>
    <t>纺织品、服装和皮革制品制造业服务</t>
  </si>
  <si>
    <t>C220206</t>
  </si>
  <si>
    <t>木材和软木制品及草编织品和编制材料制造业服务</t>
  </si>
  <si>
    <t>C220207</t>
  </si>
  <si>
    <t>纸和纸制品制造业服务</t>
  </si>
  <si>
    <t>C220208</t>
  </si>
  <si>
    <t>焦炭、精炼石油制品和核燃
料制造业服务</t>
  </si>
  <si>
    <t>C220209</t>
  </si>
  <si>
    <t>化学和化学制品制造业服务</t>
  </si>
  <si>
    <t>C220210</t>
  </si>
  <si>
    <t>橡胶和塑料制片制造业服务</t>
  </si>
  <si>
    <t>C220211</t>
  </si>
  <si>
    <t>非金属矿产品制造业服务</t>
  </si>
  <si>
    <t>C220299</t>
  </si>
  <si>
    <t>其他制造业服务</t>
  </si>
  <si>
    <t>C23</t>
  </si>
  <si>
    <t>批发和零售服务</t>
  </si>
  <si>
    <t>C2301</t>
  </si>
  <si>
    <t>批发服务</t>
  </si>
  <si>
    <t>C230101</t>
  </si>
  <si>
    <t>农畜产品批发服务</t>
  </si>
  <si>
    <t>C230102</t>
  </si>
  <si>
    <t>食品和饮料批发服务</t>
  </si>
  <si>
    <t>文化、体育用品和器材批发服务</t>
  </si>
  <si>
    <t>C230105</t>
  </si>
  <si>
    <t>医药和医疗器材批发服务</t>
  </si>
  <si>
    <t>C230106</t>
  </si>
  <si>
    <t>矿产品、建材和化工产品批发服务</t>
  </si>
  <si>
    <t>C230107</t>
  </si>
  <si>
    <t>机械设备、五金交电和电子产品批发服务</t>
  </si>
  <si>
    <t>C230199</t>
  </si>
  <si>
    <t>其他批发服务</t>
  </si>
  <si>
    <t>C2302</t>
  </si>
  <si>
    <t>零售服务</t>
  </si>
  <si>
    <t>C230201</t>
  </si>
  <si>
    <t>综合零售服务</t>
  </si>
  <si>
    <t>C230202</t>
  </si>
  <si>
    <t>食品和饮料专门零售服务</t>
  </si>
  <si>
    <t>C230203</t>
  </si>
  <si>
    <t>纺织、服装和日用品专门零
售服务</t>
  </si>
  <si>
    <t>C230204</t>
  </si>
  <si>
    <t>文化、体育用品和器材专门零售服务</t>
  </si>
  <si>
    <t>C230205</t>
  </si>
  <si>
    <t>医药和医疗器材专门零售服
务</t>
  </si>
  <si>
    <t>C230206</t>
  </si>
  <si>
    <t>汽车、摩托车、燃料和零配件专门零售服务</t>
  </si>
  <si>
    <t>C230207</t>
  </si>
  <si>
    <t>家用电器和电子产品专门零
售服务</t>
  </si>
  <si>
    <t>C230208</t>
  </si>
  <si>
    <t>五金、家具和室内装修材料专门零售服务</t>
  </si>
  <si>
    <t>C230299</t>
  </si>
  <si>
    <t>无店铺和其他零售服务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</si>
</sst>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0_);[Red]\(0.0000\)"/>
    <numFmt numFmtId="178" formatCode="yyyy/mm/dd"/>
    <numFmt numFmtId="179" formatCode="yyyy\/mm\/dd"/>
    <numFmt numFmtId="180" formatCode="yyyy/m/d;@"/>
    <numFmt numFmtId="181" formatCode="0.00_ "/>
    <numFmt numFmtId="182" formatCode="#,##0.0000_);[Red]\(#,##0.0000\)"/>
    <numFmt numFmtId="183" formatCode="#,##0.0000"/>
    <numFmt numFmtId="184" formatCode="0_ "/>
    <numFmt numFmtId="185" formatCode="0.0_ "/>
    <numFmt numFmtId="186" formatCode="yyyy&quot;年&quot;m&quot;月&quot;d&quot;日&quot;;@"/>
    <numFmt numFmtId="187" formatCode="0.0000_ "/>
    <numFmt numFmtId="188" formatCode="yyyy&quot;年&quot;m&quot;月&quot;;@"/>
  </numFmts>
  <fonts count="34">
    <font>
      <sz val="12"/>
      <name val="宋体"/>
      <charset val="134"/>
    </font>
    <font>
      <sz val="11"/>
      <color indexed="8"/>
      <name val="宋体"/>
      <charset val="134"/>
    </font>
    <font>
      <b/>
      <sz val="11"/>
      <color indexed="8"/>
      <name val="宋体"/>
      <charset val="134"/>
    </font>
    <font>
      <sz val="11"/>
      <name val="宋体"/>
      <charset val="134"/>
    </font>
    <font>
      <sz val="10"/>
      <name val="SimSun"/>
      <charset val="134"/>
    </font>
    <font>
      <sz val="24"/>
      <name val="SimSun"/>
      <charset val="134"/>
    </font>
    <font>
      <b/>
      <sz val="10"/>
      <name val="SimSun"/>
      <charset val="134"/>
    </font>
    <font>
      <sz val="10"/>
      <color indexed="8"/>
      <name val="SimSun"/>
      <charset val="134"/>
    </font>
    <font>
      <sz val="10"/>
      <color indexed="63"/>
      <name val="SimSun"/>
      <charset val="134"/>
    </font>
    <font>
      <sz val="10"/>
      <name val="宋体"/>
      <charset val="134"/>
    </font>
    <font>
      <sz val="10"/>
      <color indexed="8"/>
      <name val="宋体"/>
      <charset val="134"/>
    </font>
    <font>
      <sz val="11"/>
      <color theme="1"/>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9"/>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auto="1"/>
      </left>
      <right/>
      <top style="thin">
        <color auto="1"/>
      </top>
      <bottom/>
      <diagonal/>
    </border>
    <border>
      <left style="thin">
        <color auto="1"/>
      </left>
      <right/>
      <top/>
      <bottom/>
      <diagonal/>
    </border>
    <border>
      <left style="thin">
        <color indexed="8"/>
      </left>
      <right/>
      <top style="thin">
        <color indexed="8"/>
      </top>
      <bottom style="thin">
        <color indexed="8"/>
      </bottom>
      <diagonal/>
    </border>
    <border>
      <left style="thin">
        <color auto="1"/>
      </left>
      <right/>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3">
    <xf numFmtId="0" fontId="0" fillId="0" borderId="0"/>
    <xf numFmtId="43" fontId="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1" fillId="2" borderId="21"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22" applyNumberFormat="0" applyFill="0" applyAlignment="0" applyProtection="0">
      <alignment vertical="center"/>
    </xf>
    <xf numFmtId="0" fontId="18" fillId="0" borderId="22" applyNumberFormat="0" applyFill="0" applyAlignment="0" applyProtection="0">
      <alignment vertical="center"/>
    </xf>
    <xf numFmtId="0" fontId="19" fillId="0" borderId="23" applyNumberFormat="0" applyFill="0" applyAlignment="0" applyProtection="0">
      <alignment vertical="center"/>
    </xf>
    <xf numFmtId="0" fontId="19" fillId="0" borderId="0" applyNumberFormat="0" applyFill="0" applyBorder="0" applyAlignment="0" applyProtection="0">
      <alignment vertical="center"/>
    </xf>
    <xf numFmtId="0" fontId="20" fillId="3" borderId="24" applyNumberFormat="0" applyAlignment="0" applyProtection="0">
      <alignment vertical="center"/>
    </xf>
    <xf numFmtId="0" fontId="21" fillId="4" borderId="25" applyNumberFormat="0" applyAlignment="0" applyProtection="0">
      <alignment vertical="center"/>
    </xf>
    <xf numFmtId="0" fontId="22" fillId="4" borderId="24" applyNumberFormat="0" applyAlignment="0" applyProtection="0">
      <alignment vertical="center"/>
    </xf>
    <xf numFmtId="0" fontId="23" fillId="5" borderId="26" applyNumberFormat="0" applyAlignment="0" applyProtection="0">
      <alignment vertical="center"/>
    </xf>
    <xf numFmtId="0" fontId="24" fillId="0" borderId="27" applyNumberFormat="0" applyFill="0" applyAlignment="0" applyProtection="0">
      <alignment vertical="center"/>
    </xf>
    <xf numFmtId="0" fontId="25" fillId="0" borderId="28"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31" fillId="0" borderId="0">
      <alignment vertical="center"/>
    </xf>
    <xf numFmtId="0" fontId="0" fillId="0" borderId="0"/>
    <xf numFmtId="0" fontId="1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31" fillId="0" borderId="0"/>
    <xf numFmtId="0" fontId="0" fillId="0" borderId="0"/>
    <xf numFmtId="0" fontId="11" fillId="0" borderId="0">
      <alignment vertical="center"/>
    </xf>
    <xf numFmtId="0" fontId="0" fillId="0" borderId="0">
      <alignment vertical="center"/>
    </xf>
    <xf numFmtId="0" fontId="31" fillId="0" borderId="0"/>
    <xf numFmtId="0" fontId="0" fillId="0" borderId="0"/>
    <xf numFmtId="0" fontId="31" fillId="0" borderId="0"/>
    <xf numFmtId="0" fontId="0" fillId="0" borderId="0"/>
    <xf numFmtId="0" fontId="0" fillId="0" borderId="0"/>
    <xf numFmtId="0" fontId="0" fillId="0" borderId="0"/>
    <xf numFmtId="0" fontId="11" fillId="0" borderId="0">
      <alignment vertical="center"/>
    </xf>
    <xf numFmtId="0" fontId="11" fillId="0" borderId="0">
      <alignment vertical="center"/>
    </xf>
    <xf numFmtId="43" fontId="1" fillId="0" borderId="0" applyFont="0" applyFill="0" applyBorder="0" applyAlignment="0" applyProtection="0">
      <alignment vertical="center"/>
    </xf>
    <xf numFmtId="0" fontId="11" fillId="0" borderId="0">
      <alignment vertical="center"/>
    </xf>
    <xf numFmtId="0" fontId="0" fillId="0" borderId="0"/>
    <xf numFmtId="0" fontId="0" fillId="0" borderId="0"/>
  </cellStyleXfs>
  <cellXfs count="378">
    <xf numFmtId="0" fontId="0" fillId="0" borderId="0" xfId="0"/>
    <xf numFmtId="0" fontId="1" fillId="0" borderId="0" xfId="0" applyFont="1" applyProtection="1">
      <protection hidden="1"/>
    </xf>
    <xf numFmtId="0" fontId="1" fillId="0" borderId="0" xfId="0" applyFont="1" applyProtection="1">
      <protection locked="0"/>
    </xf>
    <xf numFmtId="0" fontId="0" fillId="0" borderId="0" xfId="0"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protection locked="0"/>
    </xf>
    <xf numFmtId="0" fontId="3" fillId="0" borderId="0" xfId="0" applyFont="1" applyProtection="1">
      <protection hidden="1"/>
    </xf>
    <xf numFmtId="0" fontId="3" fillId="0" borderId="0" xfId="0" applyFont="1" applyProtection="1">
      <protection locked="0"/>
    </xf>
    <xf numFmtId="0" fontId="3" fillId="0" borderId="0" xfId="0" applyFont="1" applyAlignment="1" applyProtection="1">
      <alignment wrapText="1"/>
      <protection locked="0"/>
    </xf>
    <xf numFmtId="0" fontId="4" fillId="0" borderId="0" xfId="0" applyFont="1" applyAlignment="1" applyProtection="1">
      <alignment vertical="center"/>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176" fontId="0" fillId="0" borderId="0" xfId="0" applyNumberFormat="1" applyAlignment="1" applyProtection="1">
      <alignment horizontal="right" vertical="center"/>
      <protection locked="0"/>
    </xf>
    <xf numFmtId="0" fontId="0" fillId="0" borderId="0" xfId="0" applyAlignment="1" applyProtection="1">
      <alignment vertical="center"/>
      <protection locked="0"/>
    </xf>
    <xf numFmtId="0" fontId="5"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176" fontId="6" fillId="0" borderId="0" xfId="0" applyNumberFormat="1" applyFont="1" applyFill="1" applyBorder="1" applyAlignment="1" applyProtection="1">
      <alignment horizontal="right" vertical="center" wrapText="1"/>
      <protection locked="0"/>
    </xf>
    <xf numFmtId="0" fontId="6" fillId="0" borderId="1"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center" vertical="center" wrapText="1"/>
      <protection locked="0"/>
    </xf>
    <xf numFmtId="176" fontId="6" fillId="0" borderId="1"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176" fontId="6" fillId="0" borderId="3"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left" vertical="center" wrapText="1"/>
      <protection locked="0"/>
    </xf>
    <xf numFmtId="0" fontId="6" fillId="0" borderId="0" xfId="0" applyFont="1" applyFill="1" applyAlignment="1" applyProtection="1">
      <alignment horizontal="left" vertical="center"/>
      <protection locked="0"/>
    </xf>
    <xf numFmtId="177" fontId="6" fillId="0" borderId="2" xfId="0" applyNumberFormat="1" applyFont="1" applyFill="1" applyBorder="1" applyAlignment="1" applyProtection="1">
      <alignment horizontal="right" vertical="center" wrapText="1"/>
      <protection locked="0"/>
    </xf>
    <xf numFmtId="0" fontId="4" fillId="0" borderId="3"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wrapText="1"/>
      <protection locked="0"/>
    </xf>
    <xf numFmtId="177" fontId="4" fillId="0" borderId="2" xfId="0" applyNumberFormat="1" applyFont="1" applyFill="1" applyBorder="1" applyAlignment="1" applyProtection="1">
      <alignment horizontal="right" vertical="center" wrapText="1"/>
      <protection locked="0"/>
    </xf>
    <xf numFmtId="0" fontId="4" fillId="0" borderId="2"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center" vertical="center" wrapText="1"/>
      <protection locked="0"/>
    </xf>
    <xf numFmtId="177" fontId="4" fillId="0" borderId="1" xfId="0" applyNumberFormat="1" applyFont="1" applyFill="1" applyBorder="1" applyAlignment="1" applyProtection="1">
      <alignment horizontal="right" vertical="center" wrapText="1"/>
      <protection locked="0"/>
    </xf>
    <xf numFmtId="0" fontId="6" fillId="0" borderId="5"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left" vertical="center" wrapText="1"/>
      <protection hidden="1"/>
    </xf>
    <xf numFmtId="0" fontId="6" fillId="0" borderId="5" xfId="0" applyFont="1" applyFill="1" applyBorder="1" applyAlignment="1" applyProtection="1">
      <alignment horizontal="center" vertical="center" wrapText="1"/>
      <protection locked="0"/>
    </xf>
    <xf numFmtId="177" fontId="6" fillId="0" borderId="5" xfId="0" applyNumberFormat="1" applyFont="1" applyFill="1" applyBorder="1" applyAlignment="1" applyProtection="1">
      <alignment horizontal="right" vertical="center" wrapText="1"/>
      <protection locked="0"/>
    </xf>
    <xf numFmtId="0" fontId="4" fillId="0" borderId="6"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hidden="1"/>
    </xf>
    <xf numFmtId="0" fontId="4" fillId="0" borderId="5" xfId="0" applyFont="1" applyFill="1" applyBorder="1" applyAlignment="1" applyProtection="1">
      <alignment horizontal="center" vertical="center" wrapText="1"/>
      <protection locked="0"/>
    </xf>
    <xf numFmtId="177" fontId="4" fillId="0" borderId="5" xfId="0" applyNumberFormat="1" applyFont="1" applyFill="1" applyBorder="1" applyAlignment="1" applyProtection="1">
      <alignment horizontal="right" vertical="center" wrapText="1"/>
      <protection locked="0"/>
    </xf>
    <xf numFmtId="0" fontId="4" fillId="0" borderId="7"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right" vertical="center" wrapText="1"/>
      <protection locked="0"/>
    </xf>
    <xf numFmtId="176" fontId="6" fillId="0" borderId="2" xfId="0" applyNumberFormat="1" applyFont="1" applyFill="1" applyBorder="1" applyAlignment="1" applyProtection="1">
      <alignment horizontal="center" vertical="center" wrapText="1"/>
      <protection locked="0"/>
    </xf>
    <xf numFmtId="178" fontId="6" fillId="0" borderId="2" xfId="0" applyNumberFormat="1" applyFont="1" applyFill="1" applyBorder="1" applyAlignment="1" applyProtection="1">
      <alignment horizontal="center" vertical="center" wrapText="1"/>
      <protection locked="0"/>
    </xf>
    <xf numFmtId="178" fontId="4" fillId="0" borderId="2" xfId="0"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179" fontId="4" fillId="0" borderId="2"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178" fontId="6" fillId="0" borderId="5" xfId="0" applyNumberFormat="1" applyFont="1" applyFill="1" applyBorder="1" applyAlignment="1" applyProtection="1">
      <alignment horizontal="center" vertical="center" wrapText="1"/>
      <protection locked="0"/>
    </xf>
    <xf numFmtId="178" fontId="4" fillId="0" borderId="5" xfId="0" applyNumberFormat="1" applyFont="1" applyFill="1" applyBorder="1" applyAlignment="1" applyProtection="1">
      <alignment horizontal="center" vertical="center" wrapText="1"/>
      <protection locked="0"/>
    </xf>
    <xf numFmtId="0" fontId="4" fillId="0" borderId="8"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center" vertical="center"/>
      <protection locked="0"/>
    </xf>
    <xf numFmtId="0" fontId="4" fillId="0" borderId="5" xfId="0" applyFont="1" applyFill="1" applyBorder="1" applyAlignment="1">
      <alignment horizontal="left" vertical="center" wrapText="1"/>
    </xf>
    <xf numFmtId="177" fontId="4" fillId="0" borderId="5" xfId="0" applyNumberFormat="1" applyFont="1" applyFill="1" applyBorder="1" applyAlignment="1">
      <alignment horizontal="right" vertical="center" wrapText="1"/>
    </xf>
    <xf numFmtId="0" fontId="4" fillId="0" borderId="6" xfId="0" applyNumberFormat="1" applyFont="1" applyFill="1" applyBorder="1" applyAlignment="1" applyProtection="1">
      <alignment horizontal="left" vertical="center" wrapText="1"/>
      <protection locked="0"/>
    </xf>
    <xf numFmtId="0" fontId="4" fillId="0" borderId="5" xfId="0" applyNumberFormat="1" applyFont="1" applyFill="1" applyBorder="1" applyAlignment="1" applyProtection="1">
      <alignment horizontal="left" vertical="center" wrapText="1"/>
      <protection locked="0"/>
    </xf>
    <xf numFmtId="0" fontId="4" fillId="0" borderId="5" xfId="0" applyNumberFormat="1" applyFont="1" applyFill="1" applyBorder="1" applyAlignment="1" applyProtection="1">
      <alignment horizontal="left" vertical="center"/>
      <protection locked="0"/>
    </xf>
    <xf numFmtId="0" fontId="4" fillId="0" borderId="5" xfId="0" applyNumberFormat="1" applyFont="1" applyFill="1" applyBorder="1" applyAlignment="1" applyProtection="1">
      <alignment horizontal="left" vertical="center" wrapText="1"/>
      <protection hidden="1"/>
    </xf>
    <xf numFmtId="0" fontId="4" fillId="0" borderId="5"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8" xfId="0" applyNumberFormat="1"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protection locked="0"/>
    </xf>
    <xf numFmtId="57" fontId="7" fillId="0" borderId="5" xfId="0" applyNumberFormat="1" applyFont="1" applyFill="1" applyBorder="1" applyAlignment="1" applyProtection="1">
      <alignment horizontal="center" vertical="center" wrapText="1"/>
      <protection locked="0"/>
    </xf>
    <xf numFmtId="57" fontId="4" fillId="0" borderId="5" xfId="0" applyNumberFormat="1" applyFont="1" applyFill="1" applyBorder="1" applyAlignment="1" applyProtection="1">
      <alignment horizontal="center" vertical="center" wrapText="1"/>
      <protection locked="0"/>
    </xf>
    <xf numFmtId="179" fontId="4" fillId="0" borderId="5" xfId="0" applyNumberFormat="1"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protection locked="0" hidden="1"/>
    </xf>
    <xf numFmtId="177" fontId="4" fillId="0" borderId="5" xfId="0" applyNumberFormat="1" applyFont="1" applyFill="1" applyBorder="1" applyAlignment="1" applyProtection="1">
      <alignment horizontal="right" vertical="center"/>
      <protection locked="0"/>
    </xf>
    <xf numFmtId="3" fontId="4" fillId="0" borderId="5" xfId="0" applyNumberFormat="1" applyFont="1" applyFill="1" applyBorder="1" applyAlignment="1" applyProtection="1">
      <alignment horizontal="left" vertical="center" wrapText="1"/>
      <protection locked="0"/>
    </xf>
    <xf numFmtId="0" fontId="8" fillId="0" borderId="5" xfId="0" applyFont="1" applyFill="1" applyBorder="1" applyAlignment="1">
      <alignment horizontal="left" vertical="center" wrapText="1"/>
    </xf>
    <xf numFmtId="0" fontId="4" fillId="0" borderId="6" xfId="81" applyFont="1" applyFill="1" applyBorder="1" applyAlignment="1" applyProtection="1">
      <alignment horizontal="left" vertical="center" wrapText="1"/>
      <protection locked="0"/>
    </xf>
    <xf numFmtId="0" fontId="4" fillId="0" borderId="7" xfId="81" applyFont="1" applyFill="1" applyBorder="1" applyAlignment="1" applyProtection="1">
      <alignment horizontal="left" vertical="center" wrapText="1"/>
      <protection locked="0"/>
    </xf>
    <xf numFmtId="0" fontId="7" fillId="0" borderId="5" xfId="0" applyFont="1" applyFill="1" applyBorder="1" applyAlignment="1">
      <alignment horizontal="left" vertical="center"/>
    </xf>
    <xf numFmtId="0" fontId="7" fillId="0" borderId="5" xfId="0" applyFont="1" applyFill="1" applyBorder="1" applyAlignment="1">
      <alignment horizontal="center" vertical="center"/>
    </xf>
    <xf numFmtId="0" fontId="7" fillId="0" borderId="5" xfId="0" applyFont="1" applyFill="1" applyBorder="1" applyAlignment="1">
      <alignment horizontal="left" vertical="center" wrapText="1"/>
    </xf>
    <xf numFmtId="177" fontId="4" fillId="0" borderId="5" xfId="0" applyNumberFormat="1" applyFont="1" applyFill="1" applyBorder="1" applyAlignment="1">
      <alignment horizontal="right" vertical="center"/>
    </xf>
    <xf numFmtId="31" fontId="4" fillId="0" borderId="5" xfId="0" applyNumberFormat="1" applyFont="1" applyFill="1" applyBorder="1" applyAlignment="1" applyProtection="1">
      <alignment horizontal="center" vertical="center" wrapText="1"/>
      <protection locked="0"/>
    </xf>
    <xf numFmtId="31" fontId="4" fillId="0" borderId="5" xfId="0" applyNumberFormat="1" applyFont="1" applyFill="1" applyBorder="1" applyAlignment="1" applyProtection="1">
      <alignment horizontal="center" vertical="center"/>
      <protection locked="0"/>
    </xf>
    <xf numFmtId="14" fontId="4" fillId="0" borderId="5" xfId="0" applyNumberFormat="1" applyFont="1" applyFill="1" applyBorder="1" applyAlignment="1" applyProtection="1">
      <alignment horizontal="center" vertical="center" wrapText="1"/>
      <protection locked="0"/>
    </xf>
    <xf numFmtId="180" fontId="4" fillId="0" borderId="5" xfId="0" applyNumberFormat="1" applyFont="1" applyFill="1" applyBorder="1" applyAlignment="1" applyProtection="1">
      <alignment horizontal="center" vertical="center" wrapText="1"/>
      <protection locked="0"/>
    </xf>
    <xf numFmtId="0" fontId="4" fillId="0" borderId="8" xfId="81" applyFont="1" applyFill="1" applyBorder="1" applyAlignment="1" applyProtection="1">
      <alignment horizontal="left" vertical="center" wrapText="1"/>
      <protection locked="0"/>
    </xf>
    <xf numFmtId="3" fontId="4" fillId="0" borderId="5" xfId="0" applyNumberFormat="1" applyFont="1" applyFill="1" applyBorder="1" applyAlignment="1" applyProtection="1">
      <alignment horizontal="center" vertical="center" wrapText="1"/>
      <protection locked="0"/>
    </xf>
    <xf numFmtId="178" fontId="4" fillId="0" borderId="5" xfId="0" applyNumberFormat="1" applyFont="1" applyFill="1" applyBorder="1" applyAlignment="1">
      <alignment horizontal="center" vertical="center" wrapText="1"/>
    </xf>
    <xf numFmtId="49" fontId="4" fillId="0" borderId="5" xfId="0" applyNumberFormat="1" applyFont="1" applyFill="1" applyBorder="1" applyAlignment="1" applyProtection="1">
      <alignment horizontal="center" vertical="center" wrapText="1"/>
      <protection locked="0"/>
    </xf>
    <xf numFmtId="181" fontId="4" fillId="0" borderId="5" xfId="0" applyNumberFormat="1" applyFont="1" applyFill="1" applyBorder="1" applyAlignment="1" applyProtection="1">
      <alignment horizontal="center" vertical="center" wrapText="1"/>
      <protection locked="0"/>
    </xf>
    <xf numFmtId="0" fontId="4" fillId="0" borderId="5" xfId="67" applyFont="1" applyFill="1" applyBorder="1" applyAlignment="1" applyProtection="1">
      <alignment horizontal="left" vertical="center" wrapText="1"/>
      <protection locked="0"/>
    </xf>
    <xf numFmtId="0" fontId="4" fillId="0" borderId="5" xfId="67" applyFont="1" applyFill="1" applyBorder="1" applyAlignment="1" applyProtection="1">
      <alignment horizontal="left" vertical="center" wrapText="1"/>
      <protection hidden="1"/>
    </xf>
    <xf numFmtId="0" fontId="4" fillId="0" borderId="5" xfId="67" applyFont="1" applyFill="1" applyBorder="1" applyAlignment="1" applyProtection="1">
      <alignment horizontal="center" vertical="center" wrapText="1"/>
      <protection locked="0"/>
    </xf>
    <xf numFmtId="177" fontId="4" fillId="0" borderId="5" xfId="67" applyNumberFormat="1" applyFont="1" applyFill="1" applyBorder="1" applyAlignment="1" applyProtection="1">
      <alignment horizontal="right" vertical="center" wrapText="1"/>
      <protection locked="0"/>
    </xf>
    <xf numFmtId="177" fontId="4" fillId="0" borderId="5" xfId="67" applyNumberFormat="1" applyFont="1" applyFill="1" applyBorder="1" applyAlignment="1">
      <alignment horizontal="right" vertical="center" wrapText="1"/>
    </xf>
    <xf numFmtId="0" fontId="7" fillId="0" borderId="5" xfId="0" applyFont="1" applyFill="1" applyBorder="1" applyAlignment="1" applyProtection="1">
      <alignment horizontal="left" vertical="center"/>
      <protection hidden="1"/>
    </xf>
    <xf numFmtId="0" fontId="4" fillId="0" borderId="5" xfId="0" applyFont="1" applyFill="1" applyBorder="1" applyAlignment="1">
      <alignment horizontal="left" vertical="center"/>
    </xf>
    <xf numFmtId="0" fontId="4" fillId="0" borderId="5" xfId="0" applyFont="1" applyFill="1" applyBorder="1" applyAlignment="1">
      <alignment horizontal="center" vertical="center"/>
    </xf>
    <xf numFmtId="177" fontId="4" fillId="0" borderId="5" xfId="1" applyNumberFormat="1" applyFont="1" applyFill="1" applyBorder="1" applyAlignment="1">
      <alignment horizontal="right" vertical="center"/>
    </xf>
    <xf numFmtId="0" fontId="4" fillId="0" borderId="5" xfId="0" applyFont="1" applyFill="1" applyBorder="1" applyAlignment="1" applyProtection="1">
      <alignment horizontal="left" vertical="center"/>
      <protection hidden="1"/>
    </xf>
    <xf numFmtId="0" fontId="4" fillId="0" borderId="5" xfId="0" applyFont="1" applyFill="1" applyBorder="1" applyAlignment="1" applyProtection="1">
      <alignment horizontal="left" vertical="center" wrapText="1"/>
      <protection locked="0" hidden="1"/>
    </xf>
    <xf numFmtId="0" fontId="4" fillId="0" borderId="9" xfId="0" applyFont="1" applyFill="1" applyBorder="1" applyAlignment="1">
      <alignment horizontal="left" vertical="center"/>
    </xf>
    <xf numFmtId="0" fontId="4" fillId="0" borderId="5" xfId="6" applyFont="1" applyFill="1" applyBorder="1" applyAlignment="1" applyProtection="1">
      <alignment horizontal="left" vertical="center"/>
    </xf>
    <xf numFmtId="0" fontId="4" fillId="0" borderId="10" xfId="0" applyFont="1" applyFill="1" applyBorder="1" applyAlignment="1" applyProtection="1">
      <alignment horizontal="center" vertical="center" wrapText="1"/>
      <protection locked="0"/>
    </xf>
    <xf numFmtId="182" fontId="4" fillId="0" borderId="2" xfId="0" applyNumberFormat="1" applyFont="1" applyFill="1" applyBorder="1" applyAlignment="1" applyProtection="1">
      <alignment horizontal="right" vertical="center" wrapText="1"/>
      <protection locked="0"/>
    </xf>
    <xf numFmtId="0" fontId="4" fillId="0" borderId="11" xfId="67"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67" applyFont="1" applyFill="1" applyBorder="1" applyAlignment="1">
      <alignment horizontal="left" vertical="center" wrapText="1"/>
    </xf>
    <xf numFmtId="182" fontId="7" fillId="0" borderId="2" xfId="0" applyNumberFormat="1" applyFont="1" applyFill="1" applyBorder="1" applyAlignment="1">
      <alignment horizontal="right" vertical="center"/>
    </xf>
    <xf numFmtId="0" fontId="4" fillId="0" borderId="10" xfId="67" applyFont="1" applyFill="1" applyBorder="1" applyAlignment="1">
      <alignment horizontal="left" vertical="center" wrapText="1"/>
    </xf>
    <xf numFmtId="0" fontId="4" fillId="0" borderId="2" xfId="0" applyFont="1" applyFill="1" applyBorder="1" applyAlignment="1" applyProtection="1">
      <alignment vertical="center" wrapText="1"/>
      <protection locked="0"/>
    </xf>
    <xf numFmtId="0" fontId="4" fillId="0" borderId="2" xfId="0" applyFont="1" applyFill="1" applyBorder="1" applyAlignment="1" applyProtection="1">
      <alignment horizontal="left" vertical="center" wrapText="1"/>
      <protection hidden="1"/>
    </xf>
    <xf numFmtId="183" fontId="4" fillId="0" borderId="2" xfId="0" applyNumberFormat="1" applyFont="1" applyFill="1" applyBorder="1" applyAlignment="1" applyProtection="1">
      <alignment horizontal="right" vertical="center" wrapText="1"/>
      <protection locked="0"/>
    </xf>
    <xf numFmtId="182" fontId="4" fillId="0" borderId="2" xfId="0" applyNumberFormat="1" applyFont="1" applyFill="1" applyBorder="1" applyAlignment="1" applyProtection="1">
      <alignment horizontal="center" vertical="center" wrapText="1"/>
      <protection locked="0"/>
    </xf>
    <xf numFmtId="182" fontId="4" fillId="0" borderId="2" xfId="0" applyNumberFormat="1" applyFont="1" applyFill="1" applyBorder="1" applyAlignment="1">
      <alignment horizontal="right" vertical="center" wrapText="1"/>
    </xf>
    <xf numFmtId="178" fontId="4" fillId="0" borderId="5" xfId="67" applyNumberFormat="1" applyFont="1" applyFill="1" applyBorder="1" applyAlignment="1" applyProtection="1">
      <alignment horizontal="center" vertical="center" wrapText="1"/>
      <protection locked="0"/>
    </xf>
    <xf numFmtId="57" fontId="4" fillId="0" borderId="2" xfId="0" applyNumberFormat="1" applyFont="1" applyFill="1" applyBorder="1" applyAlignment="1" applyProtection="1">
      <alignment horizontal="center" vertical="center" wrapText="1"/>
      <protection locked="0"/>
    </xf>
    <xf numFmtId="0" fontId="4" fillId="0" borderId="5" xfId="0" applyFont="1" applyFill="1" applyBorder="1" applyAlignment="1" applyProtection="1">
      <alignment vertical="center" wrapText="1"/>
      <protection locked="0"/>
    </xf>
    <xf numFmtId="183" fontId="4" fillId="0" borderId="5" xfId="0" applyNumberFormat="1" applyFont="1" applyFill="1" applyBorder="1" applyAlignment="1" applyProtection="1">
      <alignment horizontal="right" vertical="center" wrapText="1"/>
      <protection locked="0"/>
    </xf>
    <xf numFmtId="184" fontId="4" fillId="0" borderId="5" xfId="0" applyNumberFormat="1" applyFont="1" applyFill="1" applyBorder="1" applyAlignment="1">
      <alignment horizontal="center" vertical="center" wrapText="1"/>
    </xf>
    <xf numFmtId="0" fontId="4" fillId="0" borderId="5" xfId="1" applyNumberFormat="1" applyFont="1" applyFill="1" applyBorder="1" applyAlignment="1">
      <alignment horizontal="right" vertical="center"/>
    </xf>
    <xf numFmtId="185" fontId="4" fillId="0" borderId="5" xfId="0" applyNumberFormat="1" applyFont="1" applyFill="1" applyBorder="1" applyAlignment="1" applyProtection="1">
      <alignment horizontal="center" vertical="center" wrapText="1"/>
      <protection locked="0"/>
    </xf>
    <xf numFmtId="0" fontId="4" fillId="0" borderId="12"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wrapText="1"/>
      <protection locked="0"/>
    </xf>
    <xf numFmtId="0" fontId="4" fillId="0" borderId="13"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left" vertical="center" wrapText="1"/>
      <protection locked="0"/>
    </xf>
    <xf numFmtId="183" fontId="4" fillId="0" borderId="14" xfId="0" applyNumberFormat="1" applyFont="1" applyFill="1" applyBorder="1" applyAlignment="1" applyProtection="1">
      <alignment horizontal="right" vertical="center" wrapText="1"/>
      <protection locked="0"/>
    </xf>
    <xf numFmtId="0" fontId="4" fillId="0" borderId="3" xfId="0" applyFont="1" applyFill="1" applyBorder="1" applyAlignment="1" applyProtection="1">
      <alignment vertical="center" wrapText="1"/>
      <protection locked="0"/>
    </xf>
    <xf numFmtId="0" fontId="4" fillId="0" borderId="14" xfId="0" applyFont="1" applyFill="1" applyBorder="1" applyAlignment="1" applyProtection="1">
      <alignment vertical="center" wrapText="1"/>
      <protection locked="0"/>
    </xf>
    <xf numFmtId="0" fontId="4" fillId="0" borderId="15" xfId="0" applyFont="1" applyFill="1" applyBorder="1" applyAlignment="1" applyProtection="1">
      <alignment horizontal="left" vertical="center" wrapText="1"/>
      <protection locked="0"/>
    </xf>
    <xf numFmtId="0" fontId="4" fillId="0" borderId="6" xfId="67" applyFont="1" applyFill="1" applyBorder="1" applyAlignment="1" applyProtection="1">
      <alignment horizontal="left" vertical="center" wrapText="1"/>
      <protection locked="0"/>
    </xf>
    <xf numFmtId="0" fontId="4" fillId="0" borderId="7" xfId="67" applyFont="1" applyFill="1" applyBorder="1" applyAlignment="1" applyProtection="1">
      <alignment horizontal="left" vertical="center" wrapText="1"/>
      <protection locked="0"/>
    </xf>
    <xf numFmtId="0" fontId="4" fillId="0" borderId="8" xfId="67" applyFont="1" applyFill="1" applyBorder="1" applyAlignment="1" applyProtection="1">
      <alignment horizontal="left" vertical="center" wrapText="1"/>
      <protection locked="0"/>
    </xf>
    <xf numFmtId="183" fontId="9" fillId="0" borderId="0" xfId="0" applyNumberFormat="1" applyFont="1" applyFill="1"/>
    <xf numFmtId="4" fontId="4" fillId="0" borderId="2" xfId="0" applyNumberFormat="1" applyFont="1" applyFill="1" applyBorder="1" applyAlignment="1" applyProtection="1">
      <alignment horizontal="right" vertical="center" wrapText="1"/>
      <protection locked="0"/>
    </xf>
    <xf numFmtId="4" fontId="4" fillId="0" borderId="10" xfId="0" applyNumberFormat="1" applyFont="1" applyFill="1" applyBorder="1" applyAlignment="1" applyProtection="1">
      <alignment horizontal="right" vertical="center" wrapText="1"/>
      <protection locked="0"/>
    </xf>
    <xf numFmtId="4" fontId="4" fillId="0" borderId="5" xfId="0" applyNumberFormat="1" applyFont="1" applyFill="1" applyBorder="1" applyAlignment="1" applyProtection="1">
      <alignment horizontal="right" vertical="center" wrapText="1"/>
      <protection locked="0"/>
    </xf>
    <xf numFmtId="0" fontId="9" fillId="0" borderId="5" xfId="0" applyFont="1" applyFill="1" applyBorder="1"/>
    <xf numFmtId="14" fontId="4" fillId="0" borderId="5" xfId="0" applyNumberFormat="1" applyFont="1" applyFill="1" applyBorder="1" applyAlignment="1" applyProtection="1">
      <alignment horizontal="center" vertical="center"/>
      <protection locked="0"/>
    </xf>
    <xf numFmtId="49" fontId="4" fillId="0" borderId="2" xfId="0" applyNumberFormat="1" applyFont="1" applyFill="1" applyBorder="1" applyAlignment="1" applyProtection="1">
      <alignment horizontal="left" vertical="center" wrapText="1"/>
      <protection locked="0"/>
    </xf>
    <xf numFmtId="57" fontId="4" fillId="0" borderId="5" xfId="0" applyNumberFormat="1" applyFont="1" applyFill="1" applyBorder="1" applyAlignment="1" applyProtection="1">
      <alignment horizontal="left" vertical="center" wrapText="1"/>
      <protection locked="0"/>
    </xf>
    <xf numFmtId="0" fontId="4" fillId="0" borderId="6" xfId="0" applyFont="1" applyFill="1" applyBorder="1" applyAlignment="1" applyProtection="1">
      <alignment horizontal="left" vertical="center" shrinkToFit="1"/>
      <protection locked="0"/>
    </xf>
    <xf numFmtId="0" fontId="4" fillId="0" borderId="5" xfId="0" applyFont="1" applyFill="1" applyBorder="1" applyAlignment="1" applyProtection="1">
      <alignment horizontal="left" vertical="center" shrinkToFit="1"/>
      <protection locked="0"/>
    </xf>
    <xf numFmtId="0" fontId="4" fillId="0" borderId="5" xfId="0" applyFont="1" applyFill="1" applyBorder="1" applyAlignment="1">
      <alignment horizontal="left" vertical="center" shrinkToFit="1"/>
    </xf>
    <xf numFmtId="0" fontId="4" fillId="0" borderId="5" xfId="0" applyFont="1" applyFill="1" applyBorder="1" applyAlignment="1" applyProtection="1">
      <alignment horizontal="center" vertical="center" shrinkToFit="1"/>
      <protection locked="0"/>
    </xf>
    <xf numFmtId="0" fontId="4" fillId="0" borderId="5" xfId="0" applyFont="1" applyFill="1" applyBorder="1" applyAlignment="1">
      <alignment horizontal="center" vertical="center" shrinkToFit="1"/>
    </xf>
    <xf numFmtId="177" fontId="4" fillId="0" borderId="5" xfId="1" applyNumberFormat="1" applyFont="1" applyFill="1" applyBorder="1" applyAlignment="1">
      <alignment horizontal="right" vertical="center" shrinkToFit="1"/>
    </xf>
    <xf numFmtId="0" fontId="4" fillId="0" borderId="7" xfId="0" applyFont="1" applyFill="1" applyBorder="1" applyAlignment="1" applyProtection="1">
      <alignment horizontal="left" vertical="center" shrinkToFit="1"/>
      <protection locked="0"/>
    </xf>
    <xf numFmtId="0" fontId="4" fillId="0" borderId="5" xfId="0" applyFont="1" applyFill="1" applyBorder="1" applyAlignment="1" applyProtection="1">
      <alignment horizontal="left" vertical="center" shrinkToFit="1"/>
      <protection hidden="1"/>
    </xf>
    <xf numFmtId="0" fontId="4" fillId="0" borderId="8" xfId="0" applyFont="1" applyFill="1" applyBorder="1" applyAlignment="1" applyProtection="1">
      <alignment horizontal="left" vertical="center" shrinkToFit="1"/>
      <protection locked="0"/>
    </xf>
    <xf numFmtId="0" fontId="4" fillId="0" borderId="5" xfId="67" applyFont="1" applyFill="1" applyBorder="1" applyAlignment="1">
      <alignment horizontal="left" vertical="center" wrapText="1"/>
    </xf>
    <xf numFmtId="0" fontId="4" fillId="0" borderId="6" xfId="56" applyFont="1" applyFill="1" applyBorder="1" applyAlignment="1" applyProtection="1">
      <alignment horizontal="left" vertical="center" wrapText="1"/>
      <protection locked="0"/>
    </xf>
    <xf numFmtId="0" fontId="4" fillId="0" borderId="5" xfId="56" applyFont="1" applyFill="1" applyBorder="1" applyAlignment="1" applyProtection="1">
      <alignment horizontal="left" vertical="center" wrapText="1"/>
      <protection locked="0"/>
    </xf>
    <xf numFmtId="0" fontId="4" fillId="0" borderId="5" xfId="56" applyFont="1" applyFill="1" applyBorder="1" applyAlignment="1" applyProtection="1">
      <alignment horizontal="left" vertical="center" wrapText="1"/>
      <protection hidden="1"/>
    </xf>
    <xf numFmtId="0" fontId="4" fillId="0" borderId="5" xfId="56" applyFont="1" applyFill="1" applyBorder="1" applyAlignment="1" applyProtection="1">
      <alignment horizontal="center" vertical="center" wrapText="1"/>
      <protection locked="0"/>
    </xf>
    <xf numFmtId="177" fontId="4" fillId="0" borderId="5" xfId="56" applyNumberFormat="1" applyFont="1" applyFill="1" applyBorder="1" applyAlignment="1" applyProtection="1">
      <alignment horizontal="right" vertical="center" wrapText="1"/>
      <protection locked="0"/>
    </xf>
    <xf numFmtId="0" fontId="4" fillId="0" borderId="7" xfId="56" applyFont="1" applyFill="1" applyBorder="1" applyAlignment="1" applyProtection="1">
      <alignment horizontal="left" vertical="center" wrapText="1"/>
      <protection locked="0"/>
    </xf>
    <xf numFmtId="0" fontId="4" fillId="0" borderId="5" xfId="56" applyFont="1" applyFill="1" applyBorder="1" applyAlignment="1" applyProtection="1">
      <alignment horizontal="left" vertical="center" wrapText="1"/>
      <protection locked="0" hidden="1"/>
    </xf>
    <xf numFmtId="0" fontId="4" fillId="0" borderId="5" xfId="56" applyFont="1" applyFill="1" applyBorder="1" applyAlignment="1" applyProtection="1">
      <alignment horizontal="left" vertical="center"/>
      <protection locked="0" hidden="1"/>
    </xf>
    <xf numFmtId="0" fontId="4" fillId="0" borderId="8" xfId="56" applyFont="1" applyFill="1" applyBorder="1" applyAlignment="1" applyProtection="1">
      <alignment horizontal="left" vertical="center" wrapText="1"/>
      <protection locked="0"/>
    </xf>
    <xf numFmtId="0" fontId="4" fillId="0" borderId="2" xfId="0" applyFont="1" applyBorder="1" applyAlignment="1" applyProtection="1">
      <alignmen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hidden="1"/>
    </xf>
    <xf numFmtId="0" fontId="4" fillId="0" borderId="2" xfId="0" applyFont="1" applyBorder="1" applyAlignment="1" applyProtection="1">
      <alignment horizontal="center" vertical="center" wrapText="1"/>
      <protection locked="0"/>
    </xf>
    <xf numFmtId="183" fontId="4" fillId="0" borderId="2" xfId="0" applyNumberFormat="1" applyFont="1" applyBorder="1" applyAlignment="1" applyProtection="1">
      <alignment horizontal="right" vertical="center" wrapText="1"/>
      <protection locked="0"/>
    </xf>
    <xf numFmtId="177" fontId="4" fillId="0" borderId="5" xfId="0" applyNumberFormat="1" applyFont="1" applyFill="1" applyBorder="1" applyAlignment="1" applyProtection="1">
      <alignment horizontal="right" vertical="center" shrinkToFit="1"/>
      <protection locked="0"/>
    </xf>
    <xf numFmtId="4" fontId="4" fillId="0" borderId="2" xfId="0" applyNumberFormat="1" applyFont="1" applyBorder="1" applyAlignment="1" applyProtection="1">
      <alignment horizontal="right" vertical="center" wrapText="1"/>
      <protection locked="0"/>
    </xf>
    <xf numFmtId="178" fontId="4" fillId="0" borderId="5" xfId="0" applyNumberFormat="1" applyFont="1" applyFill="1" applyBorder="1" applyAlignment="1" applyProtection="1">
      <alignment horizontal="center" vertical="center" shrinkToFit="1"/>
      <protection locked="0"/>
    </xf>
    <xf numFmtId="0" fontId="4" fillId="0" borderId="5" xfId="56" applyNumberFormat="1" applyFont="1" applyFill="1" applyBorder="1" applyAlignment="1" applyProtection="1">
      <alignment horizontal="center" vertical="center" wrapText="1"/>
      <protection locked="0"/>
    </xf>
    <xf numFmtId="14" fontId="4" fillId="0" borderId="5" xfId="56" applyNumberFormat="1" applyFont="1" applyFill="1" applyBorder="1" applyAlignment="1" applyProtection="1">
      <alignment horizontal="center" vertical="center" wrapText="1"/>
      <protection locked="0"/>
    </xf>
    <xf numFmtId="0" fontId="0" fillId="0" borderId="5" xfId="56" applyBorder="1"/>
    <xf numFmtId="0" fontId="4" fillId="0" borderId="2" xfId="0" applyNumberFormat="1" applyFont="1" applyBorder="1" applyAlignment="1" applyProtection="1">
      <alignment horizontal="center" vertical="center" wrapText="1"/>
      <protection locked="0"/>
    </xf>
    <xf numFmtId="0" fontId="4" fillId="0" borderId="6" xfId="0" applyFont="1" applyFill="1" applyBorder="1" applyAlignment="1" applyProtection="1">
      <alignment vertical="center" wrapText="1"/>
      <protection locked="0"/>
    </xf>
    <xf numFmtId="0" fontId="4" fillId="0" borderId="5" xfId="0" applyFont="1" applyFill="1" applyBorder="1" applyAlignment="1" applyProtection="1">
      <alignment horizontal="left" vertical="center"/>
      <protection locked="0" hidden="1"/>
    </xf>
    <xf numFmtId="0" fontId="7" fillId="0" borderId="5" xfId="0" applyFont="1" applyFill="1" applyBorder="1" applyAlignment="1" applyProtection="1">
      <alignment horizontal="left" vertical="center" wrapText="1"/>
      <protection locked="0" hidden="1"/>
    </xf>
    <xf numFmtId="0" fontId="4" fillId="0" borderId="5" xfId="70" applyFont="1" applyFill="1" applyBorder="1" applyAlignment="1">
      <alignment horizontal="left" vertical="center" wrapText="1"/>
    </xf>
    <xf numFmtId="186" fontId="4" fillId="0" borderId="5" xfId="0" applyNumberFormat="1"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protection locked="0"/>
    </xf>
    <xf numFmtId="0" fontId="4" fillId="0" borderId="0" xfId="0" applyFont="1" applyFill="1" applyBorder="1" applyAlignment="1">
      <alignment vertical="center"/>
    </xf>
    <xf numFmtId="0" fontId="4" fillId="0" borderId="5" xfId="6" applyFont="1" applyFill="1" applyBorder="1" applyAlignment="1" applyProtection="1">
      <alignment vertical="center"/>
    </xf>
    <xf numFmtId="0" fontId="4" fillId="0" borderId="5" xfId="0" applyFont="1" applyFill="1" applyBorder="1" applyAlignment="1">
      <alignment vertical="center"/>
    </xf>
    <xf numFmtId="0" fontId="4" fillId="0" borderId="10" xfId="0" applyFont="1" applyFill="1" applyBorder="1" applyAlignment="1" applyProtection="1">
      <alignment vertical="center" wrapText="1"/>
      <protection locked="0"/>
    </xf>
    <xf numFmtId="0" fontId="4" fillId="0" borderId="3" xfId="0" applyFont="1" applyFill="1" applyBorder="1" applyAlignment="1" applyProtection="1">
      <alignment horizontal="left" vertical="center" wrapText="1"/>
      <protection hidden="1"/>
    </xf>
    <xf numFmtId="0" fontId="4" fillId="0" borderId="0" xfId="0" applyFont="1" applyFill="1" applyBorder="1" applyAlignment="1">
      <alignment horizontal="left" vertical="center"/>
    </xf>
    <xf numFmtId="183" fontId="4" fillId="0" borderId="2" xfId="0" applyNumberFormat="1" applyFont="1" applyFill="1" applyBorder="1" applyAlignment="1">
      <alignment horizontal="right" vertical="center" wrapText="1"/>
    </xf>
    <xf numFmtId="0" fontId="4" fillId="0" borderId="5" xfId="0" applyFont="1" applyFill="1" applyBorder="1" applyAlignment="1" applyProtection="1">
      <alignment vertical="center"/>
      <protection hidden="1"/>
    </xf>
    <xf numFmtId="0" fontId="4" fillId="0" borderId="10" xfId="0" applyFont="1" applyFill="1" applyBorder="1" applyAlignment="1" applyProtection="1">
      <alignment horizontal="left" vertical="center" wrapText="1"/>
      <protection hidden="1"/>
    </xf>
    <xf numFmtId="0" fontId="7" fillId="0" borderId="5" xfId="0" applyFont="1" applyFill="1" applyBorder="1" applyAlignment="1" applyProtection="1">
      <alignment vertical="center"/>
      <protection hidden="1"/>
    </xf>
    <xf numFmtId="0" fontId="4" fillId="0" borderId="5" xfId="70" applyFont="1" applyFill="1" applyBorder="1" applyAlignment="1" applyProtection="1">
      <alignment horizontal="left" vertical="center" wrapText="1"/>
      <protection locked="0"/>
    </xf>
    <xf numFmtId="0" fontId="4" fillId="0" borderId="5" xfId="72" applyFont="1" applyFill="1" applyBorder="1" applyAlignment="1" applyProtection="1">
      <alignment horizontal="left" vertical="center" wrapText="1"/>
      <protection locked="0"/>
    </xf>
    <xf numFmtId="0" fontId="4" fillId="0" borderId="5" xfId="74" applyFont="1" applyFill="1" applyBorder="1" applyAlignment="1" applyProtection="1">
      <alignment horizontal="left" vertical="center" wrapText="1"/>
      <protection locked="0"/>
    </xf>
    <xf numFmtId="0" fontId="4" fillId="0" borderId="5" xfId="50" applyFont="1" applyFill="1" applyBorder="1" applyAlignment="1" applyProtection="1">
      <alignment horizontal="left" vertical="center" wrapText="1"/>
      <protection locked="0"/>
    </xf>
    <xf numFmtId="0" fontId="4" fillId="0" borderId="5" xfId="76" applyFont="1" applyFill="1" applyBorder="1" applyAlignment="1" applyProtection="1">
      <alignment horizontal="left" vertical="center" wrapText="1"/>
      <protection locked="0"/>
    </xf>
    <xf numFmtId="57" fontId="4" fillId="0" borderId="2" xfId="0" applyNumberFormat="1" applyFont="1" applyFill="1" applyBorder="1" applyAlignment="1" applyProtection="1">
      <alignment horizontal="left" vertical="center" wrapText="1"/>
      <protection locked="0"/>
    </xf>
    <xf numFmtId="0" fontId="4" fillId="0" borderId="16" xfId="56" applyFont="1" applyBorder="1" applyAlignment="1" applyProtection="1">
      <alignment horizontal="left" vertical="center" wrapText="1"/>
      <protection locked="0"/>
    </xf>
    <xf numFmtId="0" fontId="4" fillId="0" borderId="2" xfId="56" applyFont="1" applyBorder="1" applyAlignment="1" applyProtection="1">
      <alignment vertical="center" wrapText="1"/>
      <protection locked="0"/>
    </xf>
    <xf numFmtId="0" fontId="4" fillId="0" borderId="2" xfId="56" applyFont="1" applyBorder="1" applyAlignment="1" applyProtection="1">
      <alignment horizontal="left" vertical="center" wrapText="1"/>
      <protection locked="0"/>
    </xf>
    <xf numFmtId="0" fontId="4" fillId="0" borderId="2" xfId="56" applyFont="1" applyBorder="1" applyAlignment="1" applyProtection="1">
      <alignment horizontal="left" vertical="center" wrapText="1"/>
      <protection hidden="1"/>
    </xf>
    <xf numFmtId="0" fontId="4" fillId="0" borderId="2" xfId="56" applyFont="1" applyBorder="1" applyAlignment="1" applyProtection="1">
      <alignment horizontal="center" vertical="center" wrapText="1"/>
      <protection locked="0"/>
    </xf>
    <xf numFmtId="183" fontId="4" fillId="0" borderId="2" xfId="56" applyNumberFormat="1" applyFont="1" applyBorder="1" applyAlignment="1" applyProtection="1">
      <alignment horizontal="right" vertical="center" wrapText="1"/>
      <protection locked="0"/>
    </xf>
    <xf numFmtId="0" fontId="4" fillId="0" borderId="17" xfId="56" applyFont="1" applyBorder="1" applyAlignment="1" applyProtection="1">
      <alignment horizontal="left" vertical="center" wrapText="1"/>
      <protection locked="0"/>
    </xf>
    <xf numFmtId="0" fontId="4" fillId="0" borderId="3" xfId="0" applyFont="1" applyFill="1" applyBorder="1" applyAlignment="1" applyProtection="1">
      <alignment horizontal="center" vertical="center" wrapText="1"/>
      <protection locked="0"/>
    </xf>
    <xf numFmtId="183" fontId="4" fillId="0" borderId="3" xfId="0" applyNumberFormat="1" applyFont="1" applyFill="1" applyBorder="1" applyAlignment="1" applyProtection="1">
      <alignment horizontal="right" vertical="center" wrapText="1"/>
      <protection locked="0"/>
    </xf>
    <xf numFmtId="183" fontId="4" fillId="0" borderId="18" xfId="0" applyNumberFormat="1" applyFont="1" applyFill="1" applyBorder="1" applyAlignment="1" applyProtection="1">
      <alignment horizontal="right" vertical="center" wrapText="1"/>
      <protection locked="0"/>
    </xf>
    <xf numFmtId="4" fontId="4" fillId="0" borderId="2" xfId="56" applyNumberFormat="1" applyFont="1" applyBorder="1" applyAlignment="1" applyProtection="1">
      <alignment horizontal="right" vertical="center" wrapText="1"/>
      <protection locked="0"/>
    </xf>
    <xf numFmtId="183" fontId="10" fillId="0" borderId="8" xfId="0" applyNumberFormat="1" applyFont="1" applyFill="1" applyBorder="1" applyAlignment="1"/>
    <xf numFmtId="183" fontId="4" fillId="0" borderId="8" xfId="0" applyNumberFormat="1" applyFont="1" applyFill="1" applyBorder="1" applyAlignment="1" applyProtection="1">
      <alignment horizontal="right" vertical="center" wrapText="1"/>
      <protection locked="0"/>
    </xf>
    <xf numFmtId="183" fontId="4" fillId="0" borderId="11" xfId="0" applyNumberFormat="1" applyFont="1" applyFill="1" applyBorder="1" applyAlignment="1" applyProtection="1">
      <alignment horizontal="right" vertical="center" wrapText="1"/>
      <protection locked="0"/>
    </xf>
    <xf numFmtId="183" fontId="10" fillId="0" borderId="5" xfId="0" applyNumberFormat="1" applyFont="1" applyFill="1" applyBorder="1" applyAlignment="1"/>
    <xf numFmtId="183" fontId="4" fillId="0" borderId="10" xfId="0" applyNumberFormat="1" applyFont="1" applyFill="1" applyBorder="1" applyAlignment="1" applyProtection="1">
      <alignment horizontal="right" vertical="center" wrapText="1"/>
      <protection locked="0"/>
    </xf>
    <xf numFmtId="183" fontId="9" fillId="0" borderId="0" xfId="0" applyNumberFormat="1" applyFont="1" applyFill="1" applyAlignment="1" applyProtection="1">
      <alignment vertical="center"/>
      <protection locked="0"/>
    </xf>
    <xf numFmtId="0" fontId="4" fillId="0" borderId="2" xfId="56" applyNumberFormat="1" applyFont="1" applyBorder="1" applyAlignment="1" applyProtection="1">
      <alignment horizontal="center" vertical="center" wrapText="1"/>
      <protection locked="0"/>
    </xf>
    <xf numFmtId="178" fontId="4" fillId="0" borderId="3" xfId="0" applyNumberFormat="1" applyFont="1" applyFill="1" applyBorder="1" applyAlignment="1" applyProtection="1">
      <alignment horizontal="center" vertical="center" wrapText="1"/>
      <protection locked="0"/>
    </xf>
    <xf numFmtId="0" fontId="9" fillId="0" borderId="5" xfId="0" applyFont="1" applyFill="1" applyBorder="1" applyAlignment="1" applyProtection="1">
      <alignment vertical="center"/>
      <protection locked="0"/>
    </xf>
    <xf numFmtId="178" fontId="4" fillId="0" borderId="10" xfId="0" applyNumberFormat="1" applyFont="1" applyFill="1" applyBorder="1" applyAlignment="1" applyProtection="1">
      <alignment horizontal="center" vertical="center" wrapText="1"/>
      <protection locked="0"/>
    </xf>
    <xf numFmtId="49" fontId="4" fillId="0" borderId="5" xfId="0" applyNumberFormat="1" applyFont="1" applyFill="1" applyBorder="1" applyAlignment="1" applyProtection="1">
      <alignment horizontal="left" vertical="center" wrapText="1"/>
      <protection locked="0"/>
    </xf>
    <xf numFmtId="187" fontId="4" fillId="0" borderId="5" xfId="0" applyNumberFormat="1" applyFont="1" applyFill="1" applyBorder="1" applyAlignment="1" applyProtection="1">
      <alignment horizontal="right" vertical="center" wrapText="1"/>
      <protection locked="0"/>
    </xf>
    <xf numFmtId="0" fontId="7" fillId="0" borderId="5" xfId="0" applyFont="1" applyFill="1" applyBorder="1" applyAlignment="1">
      <alignment horizontal="center" vertical="center" wrapText="1"/>
    </xf>
    <xf numFmtId="187" fontId="4" fillId="0" borderId="5" xfId="0" applyNumberFormat="1" applyFont="1" applyFill="1" applyBorder="1" applyAlignment="1">
      <alignment horizontal="right" vertical="center" wrapText="1"/>
    </xf>
    <xf numFmtId="187" fontId="4" fillId="0" borderId="5" xfId="0" applyNumberFormat="1" applyFont="1" applyFill="1" applyBorder="1" applyAlignment="1" applyProtection="1">
      <alignment horizontal="right" vertical="center"/>
      <protection locked="0"/>
    </xf>
    <xf numFmtId="31" fontId="4" fillId="0" borderId="5" xfId="0" applyNumberFormat="1" applyFont="1" applyFill="1" applyBorder="1" applyAlignment="1" applyProtection="1">
      <alignment horizontal="center" vertical="center" shrinkToFit="1"/>
      <protection locked="0"/>
    </xf>
    <xf numFmtId="181" fontId="7" fillId="0" borderId="5" xfId="0" applyNumberFormat="1" applyFont="1" applyFill="1" applyBorder="1" applyAlignment="1">
      <alignment horizontal="center" vertical="center" wrapText="1"/>
    </xf>
    <xf numFmtId="0" fontId="4" fillId="0" borderId="5" xfId="0" applyFont="1" applyFill="1" applyBorder="1" applyAlignment="1">
      <alignment vertical="center" wrapText="1"/>
    </xf>
    <xf numFmtId="0" fontId="4" fillId="0" borderId="2" xfId="67" applyFont="1" applyFill="1" applyBorder="1" applyAlignment="1" applyProtection="1">
      <alignment horizontal="left" vertical="center" wrapText="1"/>
      <protection locked="0"/>
    </xf>
    <xf numFmtId="0" fontId="9" fillId="0" borderId="5" xfId="0" applyFont="1" applyFill="1" applyBorder="1" applyAlignment="1" applyProtection="1">
      <alignment horizontal="center" vertical="center" wrapText="1"/>
      <protection locked="0"/>
    </xf>
    <xf numFmtId="177" fontId="4" fillId="0" borderId="2" xfId="67" applyNumberFormat="1" applyFont="1" applyFill="1" applyBorder="1" applyAlignment="1" applyProtection="1">
      <alignment horizontal="right" vertical="center" wrapText="1"/>
      <protection locked="0"/>
    </xf>
    <xf numFmtId="0" fontId="4" fillId="0" borderId="5" xfId="67" applyFont="1" applyFill="1" applyBorder="1" applyAlignment="1" applyProtection="1">
      <alignment horizontal="left" vertical="center"/>
      <protection locked="0"/>
    </xf>
    <xf numFmtId="181" fontId="4" fillId="0" borderId="5" xfId="0" applyNumberFormat="1" applyFont="1" applyFill="1" applyBorder="1" applyAlignment="1">
      <alignment vertical="center" wrapText="1"/>
    </xf>
    <xf numFmtId="0" fontId="4" fillId="0" borderId="6" xfId="0" applyNumberFormat="1" applyFont="1" applyFill="1" applyBorder="1" applyAlignment="1" applyProtection="1">
      <alignment horizontal="right" vertical="center" wrapText="1"/>
      <protection locked="0"/>
    </xf>
    <xf numFmtId="0" fontId="4" fillId="0" borderId="8" xfId="0" applyNumberFormat="1" applyFont="1" applyFill="1" applyBorder="1" applyAlignment="1" applyProtection="1">
      <alignment horizontal="right" vertical="center" wrapText="1"/>
      <protection locked="0"/>
    </xf>
    <xf numFmtId="0" fontId="4" fillId="0" borderId="5" xfId="0" applyFont="1" applyFill="1" applyBorder="1" applyAlignment="1" applyProtection="1">
      <alignment horizontal="center" vertical="center" wrapText="1"/>
      <protection locked="0" hidden="1"/>
    </xf>
    <xf numFmtId="0" fontId="4" fillId="0" borderId="5" xfId="67" applyFont="1" applyFill="1" applyBorder="1" applyAlignment="1">
      <alignment horizontal="center" vertical="center" wrapText="1"/>
    </xf>
    <xf numFmtId="57" fontId="7" fillId="0" borderId="5" xfId="0" applyNumberFormat="1" applyFont="1" applyFill="1" applyBorder="1" applyAlignment="1">
      <alignment horizontal="center" vertical="center"/>
    </xf>
    <xf numFmtId="0" fontId="4" fillId="0" borderId="2" xfId="52" applyFont="1" applyBorder="1" applyAlignment="1" applyProtection="1">
      <alignment horizontal="left" vertical="center" wrapText="1"/>
      <protection locked="0"/>
    </xf>
    <xf numFmtId="0" fontId="4" fillId="0" borderId="5" xfId="57" applyFont="1" applyFill="1" applyBorder="1" applyAlignment="1" applyProtection="1">
      <alignment horizontal="left" vertical="center" wrapText="1"/>
      <protection locked="0"/>
    </xf>
    <xf numFmtId="0" fontId="4" fillId="0" borderId="5" xfId="57" applyFont="1" applyFill="1" applyBorder="1" applyAlignment="1" applyProtection="1">
      <alignment horizontal="left" vertical="center" wrapText="1"/>
      <protection hidden="1"/>
    </xf>
    <xf numFmtId="0" fontId="4" fillId="0" borderId="5" xfId="57" applyFont="1" applyFill="1" applyBorder="1" applyAlignment="1" applyProtection="1">
      <alignment horizontal="center" vertical="center" wrapText="1"/>
      <protection locked="0"/>
    </xf>
    <xf numFmtId="177" fontId="4" fillId="0" borderId="5" xfId="57" applyNumberFormat="1" applyFont="1" applyFill="1" applyBorder="1" applyAlignment="1" applyProtection="1">
      <alignment horizontal="right" vertical="center" wrapText="1"/>
      <protection locked="0"/>
    </xf>
    <xf numFmtId="0" fontId="7" fillId="0" borderId="5" xfId="57" applyFont="1" applyFill="1" applyBorder="1" applyAlignment="1" applyProtection="1">
      <alignment horizontal="left" vertical="center"/>
      <protection hidden="1"/>
    </xf>
    <xf numFmtId="178" fontId="4" fillId="0" borderId="5" xfId="57" applyNumberFormat="1" applyFont="1" applyFill="1" applyBorder="1" applyAlignment="1" applyProtection="1">
      <alignment horizontal="center" vertical="center" wrapText="1"/>
      <protection locked="0"/>
    </xf>
    <xf numFmtId="0" fontId="4" fillId="0" borderId="6" xfId="57" applyFont="1" applyFill="1" applyBorder="1" applyAlignment="1" applyProtection="1">
      <alignment horizontal="left" vertical="center" wrapText="1"/>
      <protection locked="0"/>
    </xf>
    <xf numFmtId="0" fontId="9" fillId="0" borderId="5" xfId="57" applyFont="1" applyBorder="1" applyAlignment="1">
      <alignment horizontal="left" vertical="center" wrapText="1"/>
    </xf>
    <xf numFmtId="0" fontId="9" fillId="0" borderId="5" xfId="57" applyFont="1" applyBorder="1" applyAlignment="1">
      <alignment horizontal="center" vertical="center" wrapText="1"/>
    </xf>
    <xf numFmtId="183" fontId="10" fillId="0" borderId="5" xfId="57" applyNumberFormat="1" applyFont="1" applyBorder="1" applyAlignment="1">
      <alignment vertical="center" wrapText="1"/>
    </xf>
    <xf numFmtId="183" fontId="9" fillId="0" borderId="5" xfId="57" applyNumberFormat="1" applyFont="1" applyBorder="1" applyAlignment="1">
      <alignment horizontal="right" vertical="center" wrapText="1"/>
    </xf>
    <xf numFmtId="0" fontId="4" fillId="0" borderId="7" xfId="57" applyFont="1" applyFill="1" applyBorder="1" applyAlignment="1" applyProtection="1">
      <alignment horizontal="left" vertical="center" wrapText="1"/>
      <protection locked="0"/>
    </xf>
    <xf numFmtId="183" fontId="10" fillId="0" borderId="5" xfId="57" applyNumberFormat="1" applyFont="1" applyFill="1" applyBorder="1" applyAlignment="1">
      <alignment vertical="center" wrapText="1"/>
    </xf>
    <xf numFmtId="0" fontId="9" fillId="0" borderId="5" xfId="57" applyFont="1" applyFill="1" applyBorder="1" applyAlignment="1">
      <alignment horizontal="left" vertical="center" wrapText="1"/>
    </xf>
    <xf numFmtId="0" fontId="9" fillId="0" borderId="5" xfId="57" applyFont="1" applyFill="1" applyBorder="1" applyAlignment="1">
      <alignment horizontal="center" vertical="center" wrapText="1"/>
    </xf>
    <xf numFmtId="0" fontId="4" fillId="0" borderId="8" xfId="57" applyFont="1" applyFill="1" applyBorder="1" applyAlignment="1" applyProtection="1">
      <alignment horizontal="left" vertical="center" wrapText="1"/>
      <protection locked="0"/>
    </xf>
    <xf numFmtId="183" fontId="4" fillId="0" borderId="5" xfId="57" applyNumberFormat="1" applyFont="1" applyFill="1" applyBorder="1" applyAlignment="1" applyProtection="1">
      <alignment horizontal="right" vertical="center" wrapText="1"/>
      <protection locked="0"/>
    </xf>
    <xf numFmtId="183" fontId="9" fillId="0" borderId="5" xfId="57" applyNumberFormat="1" applyFont="1" applyFill="1" applyBorder="1" applyAlignment="1">
      <alignment horizontal="right" vertical="center" wrapText="1"/>
    </xf>
    <xf numFmtId="183" fontId="11" fillId="0" borderId="5" xfId="57" applyNumberFormat="1" applyBorder="1">
      <alignment vertical="center"/>
    </xf>
    <xf numFmtId="178" fontId="4" fillId="0" borderId="5" xfId="56" applyNumberFormat="1" applyFont="1" applyFill="1" applyBorder="1" applyAlignment="1" applyProtection="1">
      <alignment horizontal="center" vertical="center" wrapText="1"/>
      <protection locked="0"/>
    </xf>
    <xf numFmtId="188" fontId="9" fillId="0" borderId="5" xfId="57" applyNumberFormat="1" applyFont="1" applyBorder="1" applyAlignment="1">
      <alignment horizontal="center" vertical="center" wrapText="1"/>
    </xf>
    <xf numFmtId="188" fontId="9" fillId="0" borderId="5" xfId="57" applyNumberFormat="1" applyFont="1" applyFill="1" applyBorder="1" applyAlignment="1">
      <alignment horizontal="center" vertical="center" wrapText="1"/>
    </xf>
    <xf numFmtId="0" fontId="4" fillId="0" borderId="5" xfId="60" applyFont="1" applyFill="1" applyBorder="1" applyAlignment="1" applyProtection="1">
      <alignment horizontal="left" vertical="center" wrapText="1"/>
      <protection locked="0"/>
    </xf>
    <xf numFmtId="0" fontId="4" fillId="0" borderId="5" xfId="60" applyFont="1" applyFill="1" applyBorder="1" applyAlignment="1" applyProtection="1">
      <alignment horizontal="left" vertical="center" wrapText="1"/>
      <protection hidden="1"/>
    </xf>
    <xf numFmtId="0" fontId="4" fillId="0" borderId="5" xfId="60" applyFont="1" applyFill="1" applyBorder="1" applyAlignment="1" applyProtection="1">
      <alignment horizontal="center" vertical="center" wrapText="1"/>
      <protection locked="0"/>
    </xf>
    <xf numFmtId="177" fontId="4" fillId="0" borderId="5" xfId="60" applyNumberFormat="1" applyFont="1" applyFill="1" applyBorder="1" applyAlignment="1" applyProtection="1">
      <alignment horizontal="right" vertical="center" wrapText="1"/>
      <protection locked="0"/>
    </xf>
    <xf numFmtId="14" fontId="4" fillId="0" borderId="5" xfId="60" applyNumberFormat="1" applyFont="1" applyFill="1" applyBorder="1" applyAlignment="1" applyProtection="1">
      <alignment horizontal="center" vertical="center" wrapText="1"/>
      <protection locked="0"/>
    </xf>
    <xf numFmtId="0" fontId="4" fillId="0" borderId="5" xfId="60" applyNumberFormat="1" applyFont="1" applyFill="1" applyBorder="1" applyAlignment="1" applyProtection="1">
      <alignment horizontal="center" vertical="center" wrapText="1"/>
      <protection locked="0"/>
    </xf>
    <xf numFmtId="0" fontId="7" fillId="0" borderId="5" xfId="60" applyFont="1" applyFill="1" applyBorder="1" applyAlignment="1" applyProtection="1">
      <alignment horizontal="left" vertical="center"/>
      <protection locked="0"/>
    </xf>
    <xf numFmtId="0" fontId="4" fillId="0" borderId="6" xfId="63" applyFont="1" applyFill="1" applyBorder="1" applyAlignment="1" applyProtection="1">
      <alignment horizontal="left" vertical="center" wrapText="1"/>
      <protection locked="0"/>
    </xf>
    <xf numFmtId="0" fontId="4" fillId="0" borderId="5" xfId="63" applyFont="1" applyFill="1" applyBorder="1" applyAlignment="1" applyProtection="1">
      <alignment horizontal="left" vertical="center" wrapText="1"/>
      <protection locked="0"/>
    </xf>
    <xf numFmtId="0" fontId="7" fillId="0" borderId="5" xfId="63" applyFont="1" applyFill="1" applyBorder="1" applyAlignment="1" applyProtection="1">
      <alignment horizontal="left" vertical="center"/>
      <protection hidden="1"/>
    </xf>
    <xf numFmtId="0" fontId="7" fillId="0" borderId="5" xfId="63" applyFont="1" applyFill="1" applyBorder="1" applyAlignment="1" applyProtection="1">
      <alignment horizontal="left" vertical="center"/>
      <protection locked="0"/>
    </xf>
    <xf numFmtId="0" fontId="4" fillId="0" borderId="5" xfId="63" applyFont="1" applyFill="1" applyBorder="1" applyAlignment="1" applyProtection="1">
      <alignment horizontal="center" vertical="center" wrapText="1"/>
      <protection locked="0"/>
    </xf>
    <xf numFmtId="177" fontId="4" fillId="0" borderId="5" xfId="63" applyNumberFormat="1" applyFont="1" applyFill="1" applyBorder="1" applyAlignment="1" applyProtection="1">
      <alignment horizontal="right" vertical="center" wrapText="1"/>
      <protection locked="0"/>
    </xf>
    <xf numFmtId="0" fontId="4" fillId="0" borderId="7" xfId="63" applyFont="1" applyFill="1" applyBorder="1" applyAlignment="1" applyProtection="1">
      <alignment horizontal="left" vertical="center" wrapText="1"/>
      <protection locked="0"/>
    </xf>
    <xf numFmtId="0" fontId="4" fillId="0" borderId="5" xfId="63" applyFont="1" applyFill="1" applyBorder="1" applyAlignment="1" applyProtection="1">
      <alignment horizontal="left" vertical="center" wrapText="1"/>
      <protection hidden="1"/>
    </xf>
    <xf numFmtId="0" fontId="7" fillId="0" borderId="5" xfId="63" applyFont="1" applyFill="1" applyBorder="1" applyAlignment="1" applyProtection="1">
      <alignment horizontal="left" vertical="center" wrapText="1"/>
      <protection locked="0"/>
    </xf>
    <xf numFmtId="0" fontId="4" fillId="0" borderId="5" xfId="63" applyFont="1" applyFill="1" applyBorder="1" applyAlignment="1" applyProtection="1">
      <alignment horizontal="left" vertical="center"/>
      <protection hidden="1"/>
    </xf>
    <xf numFmtId="0" fontId="4" fillId="0" borderId="5" xfId="63" applyFont="1" applyFill="1" applyBorder="1" applyAlignment="1" applyProtection="1">
      <alignment horizontal="left" vertical="center"/>
      <protection locked="0"/>
    </xf>
    <xf numFmtId="0" fontId="4" fillId="0" borderId="5" xfId="63" applyFont="1" applyFill="1" applyBorder="1" applyAlignment="1">
      <alignment horizontal="center" vertical="center"/>
    </xf>
    <xf numFmtId="177" fontId="4" fillId="0" borderId="5" xfId="63" applyNumberFormat="1" applyFont="1" applyFill="1" applyBorder="1" applyAlignment="1">
      <alignment horizontal="right" vertical="center"/>
    </xf>
    <xf numFmtId="0" fontId="4" fillId="0" borderId="5" xfId="63" applyFont="1" applyFill="1" applyBorder="1" applyAlignment="1">
      <alignment horizontal="left" vertical="center"/>
    </xf>
    <xf numFmtId="0" fontId="4" fillId="0" borderId="5" xfId="63" applyNumberFormat="1" applyFont="1" applyFill="1" applyBorder="1" applyAlignment="1" applyProtection="1">
      <alignment horizontal="center" vertical="center" wrapText="1"/>
      <protection locked="0"/>
    </xf>
    <xf numFmtId="0" fontId="4" fillId="0" borderId="5" xfId="63" applyFont="1" applyFill="1" applyBorder="1" applyAlignment="1">
      <alignment horizontal="center" vertical="center" wrapText="1"/>
    </xf>
    <xf numFmtId="0" fontId="4" fillId="0" borderId="8" xfId="63" applyFont="1" applyFill="1" applyBorder="1" applyAlignment="1" applyProtection="1">
      <alignment horizontal="left" vertical="center" wrapText="1"/>
      <protection locked="0"/>
    </xf>
    <xf numFmtId="0" fontId="4" fillId="0" borderId="5" xfId="64" applyFont="1" applyFill="1" applyBorder="1" applyAlignment="1" applyProtection="1">
      <alignment horizontal="left" vertical="center" wrapText="1"/>
      <protection locked="0"/>
    </xf>
    <xf numFmtId="0" fontId="4" fillId="0" borderId="5" xfId="64" applyFont="1" applyFill="1" applyBorder="1" applyAlignment="1" applyProtection="1">
      <alignment horizontal="left" vertical="center" wrapText="1"/>
      <protection hidden="1"/>
    </xf>
    <xf numFmtId="0" fontId="4" fillId="0" borderId="5" xfId="64" applyFont="1" applyFill="1" applyBorder="1" applyAlignment="1" applyProtection="1">
      <alignment horizontal="center" vertical="center" wrapText="1"/>
      <protection locked="0"/>
    </xf>
    <xf numFmtId="177" fontId="4" fillId="0" borderId="5" xfId="64" applyNumberFormat="1" applyFont="1" applyFill="1" applyBorder="1" applyAlignment="1" applyProtection="1">
      <alignment horizontal="right" vertical="center" wrapText="1"/>
      <protection locked="0"/>
    </xf>
    <xf numFmtId="14" fontId="4" fillId="0" borderId="5" xfId="67" applyNumberFormat="1" applyFont="1" applyFill="1" applyBorder="1" applyAlignment="1" applyProtection="1">
      <alignment horizontal="center" vertical="center" wrapText="1"/>
      <protection locked="0"/>
    </xf>
    <xf numFmtId="178" fontId="4" fillId="0" borderId="5" xfId="64" applyNumberFormat="1" applyFont="1" applyFill="1" applyBorder="1" applyAlignment="1" applyProtection="1">
      <alignment horizontal="center" vertical="center" wrapText="1"/>
      <protection locked="0"/>
    </xf>
    <xf numFmtId="14" fontId="7" fillId="0" borderId="5" xfId="67" applyNumberFormat="1" applyFont="1" applyFill="1" applyBorder="1" applyAlignment="1" applyProtection="1">
      <alignment horizontal="center" vertical="center" wrapText="1"/>
      <protection locked="0"/>
    </xf>
    <xf numFmtId="0" fontId="4" fillId="0" borderId="5" xfId="65" applyFont="1" applyFill="1" applyBorder="1" applyAlignment="1">
      <alignment horizontal="left" vertical="center" wrapText="1"/>
    </xf>
    <xf numFmtId="0" fontId="4" fillId="0" borderId="5" xfId="65" applyFont="1" applyFill="1" applyBorder="1" applyAlignment="1" applyProtection="1">
      <alignment horizontal="center" vertical="center" wrapText="1"/>
      <protection locked="0"/>
    </xf>
    <xf numFmtId="177" fontId="4" fillId="0" borderId="5" xfId="65" applyNumberFormat="1" applyFont="1" applyFill="1" applyBorder="1" applyAlignment="1" applyProtection="1">
      <alignment horizontal="right" vertical="center" wrapText="1"/>
      <protection locked="0"/>
    </xf>
    <xf numFmtId="0" fontId="7" fillId="0" borderId="5" xfId="65" applyFont="1" applyFill="1" applyBorder="1" applyAlignment="1" applyProtection="1">
      <alignment horizontal="left" vertical="center"/>
      <protection hidden="1"/>
    </xf>
    <xf numFmtId="0" fontId="0" fillId="0" borderId="0" xfId="0" applyFont="1" applyFill="1" applyAlignment="1" applyProtection="1">
      <alignment vertical="center"/>
      <protection locked="0"/>
    </xf>
    <xf numFmtId="0" fontId="3" fillId="0" borderId="0" xfId="0" applyFont="1" applyFill="1" applyProtection="1">
      <protection locked="0"/>
    </xf>
    <xf numFmtId="0" fontId="4" fillId="0" borderId="5" xfId="65" applyFont="1" applyFill="1" applyBorder="1" applyAlignment="1" applyProtection="1">
      <alignment horizontal="left" vertical="center" wrapText="1"/>
      <protection locked="0"/>
    </xf>
    <xf numFmtId="4" fontId="4" fillId="0" borderId="5" xfId="65" applyNumberFormat="1" applyFont="1" applyFill="1" applyBorder="1" applyAlignment="1" applyProtection="1">
      <alignment horizontal="left" vertical="center" wrapText="1"/>
      <protection locked="0"/>
    </xf>
    <xf numFmtId="14" fontId="4" fillId="0" borderId="5" xfId="65" applyNumberFormat="1" applyFont="1" applyFill="1" applyBorder="1" applyAlignment="1" applyProtection="1">
      <alignment horizontal="center" vertical="center" wrapText="1"/>
      <protection locked="0"/>
    </xf>
    <xf numFmtId="178" fontId="4" fillId="0" borderId="5" xfId="65" applyNumberFormat="1" applyFont="1" applyFill="1" applyBorder="1" applyAlignment="1" applyProtection="1">
      <alignment horizontal="center" vertical="center" wrapText="1"/>
      <protection locked="0"/>
    </xf>
    <xf numFmtId="180" fontId="4" fillId="0" borderId="5" xfId="65" applyNumberFormat="1" applyFont="1" applyFill="1" applyBorder="1" applyAlignment="1" applyProtection="1">
      <alignment horizontal="center" vertical="center" wrapText="1"/>
      <protection locked="0"/>
    </xf>
    <xf numFmtId="178" fontId="0" fillId="0" borderId="2" xfId="0" applyNumberFormat="1" applyFont="1" applyFill="1" applyBorder="1" applyAlignment="1" applyProtection="1">
      <alignment horizontal="center" vertical="center" wrapText="1"/>
      <protection locked="0"/>
    </xf>
    <xf numFmtId="0" fontId="4" fillId="0" borderId="14" xfId="0" applyNumberFormat="1" applyFont="1" applyFill="1" applyBorder="1" applyAlignment="1" applyProtection="1">
      <alignment vertical="center" wrapText="1"/>
      <protection locked="0"/>
    </xf>
    <xf numFmtId="0" fontId="7" fillId="0" borderId="5" xfId="0" applyNumberFormat="1" applyFont="1" applyFill="1" applyBorder="1" applyAlignment="1" applyProtection="1">
      <protection locked="0" hidden="1"/>
    </xf>
    <xf numFmtId="0" fontId="4" fillId="0" borderId="10" xfId="0" applyNumberFormat="1" applyFont="1" applyFill="1" applyBorder="1" applyAlignment="1" applyProtection="1">
      <alignment horizontal="left" vertical="center" wrapText="1"/>
      <protection hidden="1"/>
    </xf>
    <xf numFmtId="0" fontId="4" fillId="0" borderId="5" xfId="0" applyNumberFormat="1" applyFont="1" applyFill="1" applyBorder="1" applyAlignment="1" applyProtection="1">
      <protection locked="0" hidden="1"/>
    </xf>
    <xf numFmtId="0" fontId="4" fillId="0" borderId="6" xfId="67" applyFont="1" applyFill="1" applyBorder="1" applyAlignment="1">
      <alignment horizontal="left" vertical="center" wrapText="1"/>
    </xf>
    <xf numFmtId="0" fontId="4" fillId="0" borderId="5" xfId="50" applyFont="1" applyFill="1" applyBorder="1" applyAlignment="1">
      <alignment horizontal="left" vertical="center" wrapText="1"/>
    </xf>
    <xf numFmtId="0" fontId="4" fillId="0" borderId="5" xfId="81" applyFont="1" applyFill="1" applyBorder="1" applyAlignment="1" applyProtection="1">
      <alignment horizontal="left" vertical="center" wrapText="1"/>
      <protection hidden="1"/>
    </xf>
    <xf numFmtId="0" fontId="4" fillId="0" borderId="5" xfId="81" applyFont="1" applyFill="1" applyBorder="1" applyAlignment="1" applyProtection="1">
      <alignment horizontal="center" vertical="center" wrapText="1"/>
      <protection locked="0"/>
    </xf>
    <xf numFmtId="177" fontId="4" fillId="0" borderId="5" xfId="81" applyNumberFormat="1" applyFont="1" applyFill="1" applyBorder="1" applyAlignment="1" applyProtection="1">
      <alignment horizontal="right" vertical="center" wrapText="1"/>
      <protection locked="0"/>
    </xf>
    <xf numFmtId="0" fontId="4" fillId="0" borderId="7" xfId="67" applyFont="1" applyFill="1" applyBorder="1" applyAlignment="1">
      <alignment horizontal="left" vertical="center" wrapText="1"/>
    </xf>
    <xf numFmtId="0" fontId="4" fillId="0" borderId="5" xfId="81" applyFont="1" applyFill="1" applyBorder="1" applyAlignment="1" applyProtection="1">
      <alignment horizontal="left" vertical="center" wrapText="1"/>
      <protection locked="0"/>
    </xf>
    <xf numFmtId="0" fontId="4" fillId="0" borderId="8" xfId="67" applyFont="1" applyFill="1" applyBorder="1" applyAlignment="1">
      <alignment horizontal="left" vertical="center" wrapText="1"/>
    </xf>
    <xf numFmtId="0" fontId="4" fillId="0" borderId="2" xfId="0" applyNumberFormat="1" applyFont="1" applyFill="1" applyBorder="1" applyAlignment="1" applyProtection="1">
      <alignment horizontal="left" vertical="center" wrapText="1"/>
      <protection locked="0"/>
    </xf>
    <xf numFmtId="178" fontId="4" fillId="0" borderId="5" xfId="81" applyNumberFormat="1" applyFont="1" applyFill="1" applyBorder="1" applyAlignment="1" applyProtection="1">
      <alignment horizontal="center" vertical="center" wrapText="1"/>
      <protection locked="0"/>
    </xf>
    <xf numFmtId="0" fontId="4" fillId="0" borderId="6" xfId="56" applyFont="1" applyFill="1" applyBorder="1" applyAlignment="1" applyProtection="1">
      <alignment vertical="center" wrapText="1"/>
      <protection locked="0"/>
    </xf>
    <xf numFmtId="0" fontId="4" fillId="0" borderId="6" xfId="62" applyFont="1" applyFill="1" applyBorder="1" applyAlignment="1" applyProtection="1">
      <alignment horizontal="left" vertical="center" wrapText="1"/>
      <protection locked="0"/>
    </xf>
    <xf numFmtId="0" fontId="4" fillId="0" borderId="5" xfId="62" applyFont="1" applyFill="1" applyBorder="1" applyAlignment="1" applyProtection="1">
      <alignment horizontal="left" vertical="center" wrapText="1"/>
      <protection locked="0"/>
    </xf>
    <xf numFmtId="0" fontId="4" fillId="0" borderId="5" xfId="62" applyFont="1" applyFill="1" applyBorder="1" applyAlignment="1" applyProtection="1">
      <alignment horizontal="left" vertical="center" wrapText="1"/>
      <protection hidden="1"/>
    </xf>
    <xf numFmtId="0" fontId="4" fillId="0" borderId="5" xfId="62" applyFont="1" applyFill="1" applyBorder="1" applyAlignment="1" applyProtection="1">
      <alignment horizontal="center" vertical="center" wrapText="1"/>
      <protection locked="0"/>
    </xf>
    <xf numFmtId="177" fontId="4" fillId="0" borderId="5" xfId="55" applyNumberFormat="1" applyFont="1" applyFill="1" applyBorder="1" applyAlignment="1" applyProtection="1">
      <alignment horizontal="right" vertical="center" wrapText="1"/>
      <protection locked="0"/>
    </xf>
    <xf numFmtId="0" fontId="4" fillId="0" borderId="7" xfId="62" applyFont="1" applyFill="1" applyBorder="1" applyAlignment="1" applyProtection="1">
      <alignment horizontal="left" vertical="center" wrapText="1"/>
      <protection locked="0"/>
    </xf>
    <xf numFmtId="0" fontId="4" fillId="0" borderId="8" xfId="62" applyFont="1" applyFill="1" applyBorder="1" applyAlignment="1" applyProtection="1">
      <alignment horizontal="left" vertical="center" wrapText="1"/>
      <protection locked="0"/>
    </xf>
    <xf numFmtId="0" fontId="4" fillId="0" borderId="6" xfId="51" applyFont="1" applyFill="1" applyBorder="1" applyAlignment="1" applyProtection="1">
      <alignment horizontal="left" vertical="center" wrapText="1"/>
      <protection locked="0"/>
    </xf>
    <xf numFmtId="0" fontId="4" fillId="0" borderId="5" xfId="51" applyFont="1" applyFill="1" applyBorder="1" applyAlignment="1" applyProtection="1">
      <alignment horizontal="left" vertical="center" wrapText="1"/>
      <protection locked="0"/>
    </xf>
    <xf numFmtId="0" fontId="4" fillId="0" borderId="5" xfId="51" applyFont="1" applyFill="1" applyBorder="1" applyAlignment="1" applyProtection="1">
      <alignment horizontal="center" vertical="center" wrapText="1"/>
      <protection locked="0"/>
    </xf>
    <xf numFmtId="177" fontId="4" fillId="0" borderId="5" xfId="51" applyNumberFormat="1" applyFont="1" applyFill="1" applyBorder="1" applyAlignment="1" applyProtection="1">
      <alignment horizontal="right" vertical="center" wrapText="1"/>
      <protection locked="0"/>
    </xf>
    <xf numFmtId="0" fontId="4" fillId="0" borderId="7" xfId="51" applyFont="1" applyFill="1" applyBorder="1" applyAlignment="1" applyProtection="1">
      <alignment horizontal="left" vertical="center" wrapText="1"/>
      <protection locked="0"/>
    </xf>
    <xf numFmtId="0" fontId="4" fillId="0" borderId="8" xfId="51" applyFont="1" applyFill="1" applyBorder="1" applyAlignment="1" applyProtection="1">
      <alignment horizontal="left" vertical="center" wrapText="1"/>
      <protection locked="0"/>
    </xf>
    <xf numFmtId="177" fontId="4" fillId="0" borderId="5" xfId="62" applyNumberFormat="1" applyFont="1" applyFill="1" applyBorder="1" applyAlignment="1" applyProtection="1">
      <alignment horizontal="right" vertical="center" wrapText="1"/>
      <protection locked="0"/>
    </xf>
    <xf numFmtId="178" fontId="4" fillId="0" borderId="5" xfId="62" applyNumberFormat="1" applyFont="1" applyFill="1" applyBorder="1" applyAlignment="1" applyProtection="1">
      <alignment horizontal="center" vertical="center" wrapText="1"/>
      <protection locked="0"/>
    </xf>
    <xf numFmtId="0" fontId="4" fillId="0" borderId="5" xfId="55" applyNumberFormat="1" applyFont="1" applyFill="1" applyBorder="1" applyAlignment="1" applyProtection="1">
      <alignment horizontal="center" vertical="center" wrapText="1"/>
      <protection locked="0"/>
    </xf>
    <xf numFmtId="177" fontId="4" fillId="0" borderId="5" xfId="1" applyNumberFormat="1" applyFont="1" applyFill="1" applyBorder="1" applyAlignment="1" applyProtection="1">
      <alignment horizontal="right" vertical="center" wrapText="1"/>
      <protection locked="0"/>
    </xf>
    <xf numFmtId="0" fontId="4" fillId="0" borderId="5" xfId="56" applyFont="1" applyFill="1" applyBorder="1" applyAlignment="1" applyProtection="1">
      <alignment horizontal="left" vertical="center"/>
      <protection locked="0"/>
    </xf>
    <xf numFmtId="177" fontId="4" fillId="0" borderId="5" xfId="0" applyNumberFormat="1" applyFont="1" applyFill="1" applyBorder="1" applyAlignment="1" applyProtection="1">
      <alignment vertical="center"/>
      <protection locked="0"/>
    </xf>
    <xf numFmtId="0" fontId="7" fillId="0" borderId="5" xfId="0" applyFont="1" applyFill="1" applyBorder="1" applyProtection="1">
      <protection locked="0" hidden="1"/>
    </xf>
    <xf numFmtId="0" fontId="4" fillId="0" borderId="5" xfId="56" applyFont="1" applyFill="1" applyBorder="1" applyAlignment="1" applyProtection="1">
      <alignment vertical="center" wrapText="1"/>
      <protection locked="0"/>
    </xf>
    <xf numFmtId="0" fontId="4" fillId="0" borderId="5" xfId="56" applyFont="1" applyFill="1" applyBorder="1" applyProtection="1">
      <protection locked="0"/>
    </xf>
    <xf numFmtId="0" fontId="7" fillId="0" borderId="5" xfId="67" applyFont="1" applyFill="1" applyBorder="1" applyAlignment="1" applyProtection="1">
      <alignment horizontal="left" vertical="center" wrapText="1"/>
      <protection locked="0"/>
    </xf>
    <xf numFmtId="0" fontId="7" fillId="0" borderId="5" xfId="56" applyFont="1" applyFill="1" applyBorder="1" applyAlignment="1" applyProtection="1">
      <alignment horizontal="left" vertical="center" wrapText="1"/>
      <protection locked="0"/>
    </xf>
    <xf numFmtId="177" fontId="4" fillId="0" borderId="5" xfId="56" applyNumberFormat="1" applyFont="1" applyFill="1" applyBorder="1" applyAlignment="1" applyProtection="1">
      <alignment horizontal="left" vertical="center" wrapText="1"/>
      <protection locked="0"/>
    </xf>
    <xf numFmtId="0" fontId="8" fillId="0" borderId="5" xfId="56" applyFont="1" applyFill="1" applyBorder="1" applyAlignment="1">
      <alignment horizontal="left" wrapText="1"/>
    </xf>
    <xf numFmtId="0" fontId="4" fillId="0" borderId="5" xfId="56" applyFont="1" applyFill="1" applyBorder="1" applyAlignment="1">
      <alignment horizontal="left"/>
    </xf>
    <xf numFmtId="0" fontId="4" fillId="0" borderId="5" xfId="56" applyFont="1" applyFill="1" applyBorder="1" applyAlignment="1">
      <alignment horizontal="center"/>
    </xf>
    <xf numFmtId="177" fontId="4" fillId="0" borderId="5" xfId="56" applyNumberFormat="1" applyFont="1" applyFill="1" applyBorder="1" applyAlignment="1">
      <alignment horizontal="left"/>
    </xf>
    <xf numFmtId="177" fontId="4" fillId="0" borderId="5" xfId="56" applyNumberFormat="1" applyFont="1" applyFill="1" applyBorder="1" applyAlignment="1">
      <alignment horizontal="right"/>
    </xf>
    <xf numFmtId="0" fontId="4" fillId="0" borderId="1" xfId="51" applyFont="1" applyFill="1" applyBorder="1" applyAlignment="1" applyProtection="1">
      <alignment vertical="center" wrapText="1"/>
      <protection locked="0"/>
    </xf>
    <xf numFmtId="0" fontId="4" fillId="0" borderId="19" xfId="51" applyFont="1" applyFill="1" applyBorder="1" applyAlignment="1" applyProtection="1">
      <alignment horizontal="left" vertical="center" wrapText="1"/>
      <protection locked="0"/>
    </xf>
    <xf numFmtId="0" fontId="7" fillId="0" borderId="6" xfId="51" applyFont="1" applyFill="1" applyBorder="1" applyAlignment="1" applyProtection="1">
      <alignment vertical="center"/>
      <protection locked="0"/>
    </xf>
    <xf numFmtId="0" fontId="4" fillId="0" borderId="20" xfId="51" applyFont="1" applyFill="1" applyBorder="1" applyAlignment="1" applyProtection="1">
      <alignment horizontal="center" vertical="center" wrapText="1"/>
      <protection locked="0"/>
    </xf>
    <xf numFmtId="0" fontId="4" fillId="0" borderId="1" xfId="51" applyFont="1" applyFill="1" applyBorder="1" applyAlignment="1" applyProtection="1">
      <alignment horizontal="center" vertical="center" wrapText="1"/>
      <protection locked="0"/>
    </xf>
    <xf numFmtId="177" fontId="4" fillId="0" borderId="1" xfId="51" applyNumberFormat="1" applyFont="1" applyFill="1" applyBorder="1" applyAlignment="1" applyProtection="1">
      <alignment horizontal="right" vertical="center" wrapText="1"/>
      <protection locked="0"/>
    </xf>
    <xf numFmtId="0" fontId="4" fillId="0" borderId="5" xfId="51" applyFont="1" applyFill="1" applyBorder="1" applyAlignment="1" applyProtection="1">
      <alignment vertical="center" wrapText="1"/>
      <protection locked="0"/>
    </xf>
    <xf numFmtId="177" fontId="4" fillId="0" borderId="5" xfId="51" applyNumberFormat="1" applyFont="1" applyFill="1" applyBorder="1" applyAlignment="1">
      <alignment horizontal="right" vertical="center" wrapText="1"/>
    </xf>
    <xf numFmtId="0" fontId="1" fillId="0" borderId="5" xfId="51" applyFont="1" applyFill="1" applyBorder="1" applyAlignment="1" applyProtection="1">
      <alignment horizontal="left"/>
      <protection hidden="1"/>
    </xf>
    <xf numFmtId="0" fontId="7" fillId="0" borderId="5" xfId="51" applyFont="1" applyFill="1" applyBorder="1" applyAlignment="1" applyProtection="1">
      <protection locked="0"/>
    </xf>
    <xf numFmtId="0" fontId="3" fillId="0" borderId="5" xfId="51" applyFont="1" applyFill="1" applyBorder="1" applyAlignment="1" applyProtection="1">
      <alignment horizontal="left"/>
      <protection hidden="1"/>
    </xf>
    <xf numFmtId="0" fontId="4" fillId="0" borderId="5" xfId="51" applyFont="1" applyFill="1" applyBorder="1" applyAlignment="1" applyProtection="1">
      <protection locked="0"/>
    </xf>
    <xf numFmtId="0" fontId="4" fillId="0" borderId="5" xfId="51" applyFont="1" applyFill="1" applyBorder="1" applyAlignment="1">
      <alignment horizontal="left" vertical="center" wrapText="1"/>
    </xf>
    <xf numFmtId="0" fontId="4" fillId="0" borderId="6" xfId="51" applyFont="1" applyFill="1" applyBorder="1" applyAlignment="1" applyProtection="1">
      <alignment vertical="center" wrapText="1"/>
      <protection locked="0"/>
    </xf>
    <xf numFmtId="0" fontId="4" fillId="0" borderId="6" xfId="51" applyFont="1" applyFill="1" applyBorder="1" applyAlignment="1" applyProtection="1">
      <alignment horizontal="left" vertical="center" wrapText="1"/>
      <protection hidden="1"/>
    </xf>
    <xf numFmtId="0" fontId="4" fillId="0" borderId="6" xfId="51" applyFont="1" applyFill="1" applyBorder="1" applyAlignment="1" applyProtection="1">
      <alignment horizontal="center" vertical="center" wrapText="1"/>
      <protection locked="0"/>
    </xf>
    <xf numFmtId="177" fontId="4" fillId="0" borderId="6" xfId="51" applyNumberFormat="1" applyFont="1" applyFill="1" applyBorder="1" applyAlignment="1" applyProtection="1">
      <alignment horizontal="right" vertical="center" wrapText="1"/>
      <protection locked="0"/>
    </xf>
    <xf numFmtId="183" fontId="4" fillId="0" borderId="5" xfId="56" applyNumberFormat="1" applyFont="1" applyFill="1" applyBorder="1" applyAlignment="1" applyProtection="1">
      <alignment horizontal="right" vertical="center" wrapText="1"/>
      <protection locked="0"/>
    </xf>
    <xf numFmtId="183" fontId="4" fillId="0" borderId="5" xfId="56" applyNumberFormat="1" applyFont="1" applyFill="1" applyBorder="1" applyAlignment="1">
      <alignment horizontal="right" vertical="center" wrapText="1"/>
    </xf>
    <xf numFmtId="0" fontId="4" fillId="0" borderId="5" xfId="68" applyFont="1" applyFill="1" applyBorder="1" applyProtection="1">
      <protection locked="0" hidden="1"/>
    </xf>
    <xf numFmtId="0" fontId="0" fillId="0" borderId="0" xfId="0" applyFont="1"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177" fontId="4" fillId="0" borderId="2" xfId="51" applyNumberFormat="1" applyFont="1" applyFill="1" applyBorder="1" applyAlignment="1" applyProtection="1">
      <alignment horizontal="right" vertical="center" wrapText="1"/>
      <protection locked="0"/>
    </xf>
    <xf numFmtId="0" fontId="4" fillId="0" borderId="2" xfId="51" applyFont="1" applyFill="1" applyBorder="1" applyAlignment="1" applyProtection="1">
      <alignment horizontal="left" vertical="center" wrapText="1"/>
      <protection locked="0"/>
    </xf>
    <xf numFmtId="177" fontId="4" fillId="0" borderId="10" xfId="51" applyNumberFormat="1" applyFont="1" applyFill="1" applyBorder="1" applyAlignment="1" applyProtection="1">
      <alignment horizontal="right" vertical="center" wrapText="1"/>
      <protection locked="0"/>
    </xf>
    <xf numFmtId="177" fontId="4" fillId="0" borderId="20" xfId="51" applyNumberFormat="1" applyFont="1" applyFill="1" applyBorder="1" applyAlignment="1" applyProtection="1">
      <alignment horizontal="right" vertical="center" wrapText="1"/>
      <protection locked="0"/>
    </xf>
    <xf numFmtId="0" fontId="4" fillId="0" borderId="1" xfId="51" applyFont="1" applyFill="1" applyBorder="1" applyAlignment="1" applyProtection="1">
      <alignment horizontal="left" vertical="center" wrapText="1"/>
      <protection locked="0"/>
    </xf>
    <xf numFmtId="4" fontId="4" fillId="0" borderId="5" xfId="56" applyNumberFormat="1" applyFont="1" applyFill="1" applyBorder="1" applyAlignment="1" applyProtection="1">
      <alignment horizontal="right" vertical="center" wrapText="1"/>
      <protection locked="0"/>
    </xf>
    <xf numFmtId="57" fontId="4" fillId="0" borderId="5" xfId="56" applyNumberFormat="1" applyFont="1" applyFill="1" applyBorder="1" applyAlignment="1" applyProtection="1">
      <alignment horizontal="center" vertical="center" wrapText="1"/>
      <protection locked="0"/>
    </xf>
    <xf numFmtId="178" fontId="4" fillId="0" borderId="5" xfId="56" applyNumberFormat="1" applyFont="1" applyFill="1" applyBorder="1" applyAlignment="1" applyProtection="1">
      <alignment horizontal="left" vertical="center" wrapText="1"/>
      <protection locked="0"/>
    </xf>
    <xf numFmtId="178" fontId="4" fillId="0" borderId="2" xfId="51" applyNumberFormat="1" applyFont="1" applyFill="1" applyBorder="1" applyAlignment="1" applyProtection="1">
      <alignment horizontal="center" vertical="center" wrapText="1"/>
      <protection locked="0"/>
    </xf>
    <xf numFmtId="178" fontId="4" fillId="0" borderId="1" xfId="51" applyNumberFormat="1" applyFont="1" applyFill="1" applyBorder="1" applyAlignment="1" applyProtection="1">
      <alignment horizontal="center" vertical="center" wrapText="1"/>
      <protection locked="0"/>
    </xf>
  </cellXfs>
  <cellStyles count="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7 3" xfId="49"/>
    <cellStyle name="常规 6" xfId="50"/>
    <cellStyle name="常规 5 2" xfId="51"/>
    <cellStyle name="常规 12" xfId="52"/>
    <cellStyle name="常规 19 2" xfId="53"/>
    <cellStyle name="常规 16" xfId="54"/>
    <cellStyle name="常规 2 2" xfId="55"/>
    <cellStyle name="常规 10" xfId="56"/>
    <cellStyle name="常规 11" xfId="57"/>
    <cellStyle name="常规 13" xfId="58"/>
    <cellStyle name="常规 11 2" xfId="59"/>
    <cellStyle name="常规 14" xfId="60"/>
    <cellStyle name="常规 14 2" xfId="61"/>
    <cellStyle name="常规 20" xfId="62"/>
    <cellStyle name="常规 15" xfId="63"/>
    <cellStyle name="常规 17" xfId="64"/>
    <cellStyle name="常规 18" xfId="65"/>
    <cellStyle name="常规 19" xfId="66"/>
    <cellStyle name="常规 2" xfId="67"/>
    <cellStyle name="常规 2 3" xfId="68"/>
    <cellStyle name="常规 20 2" xfId="69"/>
    <cellStyle name="常规 3" xfId="70"/>
    <cellStyle name="常规 3 2" xfId="71"/>
    <cellStyle name="常规 4" xfId="72"/>
    <cellStyle name="常规 4 2" xfId="73"/>
    <cellStyle name="常规 5" xfId="74"/>
    <cellStyle name="常规 6 2" xfId="75"/>
    <cellStyle name="常规 7" xfId="76"/>
    <cellStyle name="常规 7 2" xfId="77"/>
    <cellStyle name="常规 7 2 2" xfId="78"/>
    <cellStyle name="千位分隔 2" xfId="79"/>
    <cellStyle name="常规 7 3 2" xfId="80"/>
    <cellStyle name="常规 8" xfId="81"/>
    <cellStyle name="常规 9" xfId="8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1" Type="http://schemas.openxmlformats.org/officeDocument/2006/relationships/sharedStrings" Target="sharedStrings.xml"/><Relationship Id="rId30" Type="http://schemas.openxmlformats.org/officeDocument/2006/relationships/styles" Target="styles.xml"/><Relationship Id="rId3" Type="http://schemas.openxmlformats.org/officeDocument/2006/relationships/externalLink" Target="externalLinks/externalLink1.xml"/><Relationship Id="rId29" Type="http://schemas.openxmlformats.org/officeDocument/2006/relationships/theme" Target="theme/theme1.xml"/><Relationship Id="rId28" Type="http://schemas.openxmlformats.org/officeDocument/2006/relationships/externalLink" Target="externalLinks/externalLink26.xml"/><Relationship Id="rId27" Type="http://schemas.openxmlformats.org/officeDocument/2006/relationships/externalLink" Target="externalLinks/externalLink25.xml"/><Relationship Id="rId26" Type="http://schemas.openxmlformats.org/officeDocument/2006/relationships/externalLink" Target="externalLinks/externalLink24.xml"/><Relationship Id="rId25" Type="http://schemas.openxmlformats.org/officeDocument/2006/relationships/externalLink" Target="externalLinks/externalLink23.xml"/><Relationship Id="rId24" Type="http://schemas.openxmlformats.org/officeDocument/2006/relationships/externalLink" Target="externalLinks/externalLink22.xml"/><Relationship Id="rId23" Type="http://schemas.openxmlformats.org/officeDocument/2006/relationships/externalLink" Target="externalLinks/externalLink21.xml"/><Relationship Id="rId22" Type="http://schemas.openxmlformats.org/officeDocument/2006/relationships/externalLink" Target="externalLinks/externalLink20.xml"/><Relationship Id="rId21" Type="http://schemas.openxmlformats.org/officeDocument/2006/relationships/externalLink" Target="externalLinks/externalLink19.xml"/><Relationship Id="rId20" Type="http://schemas.openxmlformats.org/officeDocument/2006/relationships/externalLink" Target="externalLinks/externalLink18.xml"/><Relationship Id="rId2" Type="http://schemas.openxmlformats.org/officeDocument/2006/relationships/worksheet" Target="worksheets/sheet2.xml"/><Relationship Id="rId19" Type="http://schemas.openxmlformats.org/officeDocument/2006/relationships/externalLink" Target="externalLinks/externalLink17.xml"/><Relationship Id="rId18" Type="http://schemas.openxmlformats.org/officeDocument/2006/relationships/externalLink" Target="externalLinks/externalLink16.xml"/><Relationship Id="rId17" Type="http://schemas.openxmlformats.org/officeDocument/2006/relationships/externalLink" Target="externalLinks/externalLink15.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2</xdr:col>
          <xdr:colOff>0</xdr:colOff>
          <xdr:row>47</xdr:row>
          <xdr:rowOff>0</xdr:rowOff>
        </xdr:from>
        <xdr:to>
          <xdr:col>3</xdr:col>
          <xdr:colOff>129540</xdr:colOff>
          <xdr:row>47</xdr:row>
          <xdr:rowOff>0</xdr:rowOff>
        </xdr:to>
        <xdr:sp>
          <xdr:nvSpPr>
            <xdr:cNvPr id="1032" name="Drop Down 8" hidden="1">
              <a:extLst>
                <a:ext uri="{63B3BB69-23CF-44E3-9099-C40C66FF867C}">
                  <a14:compatExt spid="_x0000_s1032"/>
                </a:ext>
              </a:extLst>
            </xdr:cNvPr>
            <xdr:cNvSpPr/>
          </xdr:nvSpPr>
          <xdr:spPr>
            <a:xfrm>
              <a:off x="3933825" y="10239375"/>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3</xdr:col>
          <xdr:colOff>129540</xdr:colOff>
          <xdr:row>13</xdr:row>
          <xdr:rowOff>0</xdr:rowOff>
        </xdr:to>
        <xdr:sp>
          <xdr:nvSpPr>
            <xdr:cNvPr id="1034" name="Drop Down 10" hidden="1">
              <a:extLst>
                <a:ext uri="{63B3BB69-23CF-44E3-9099-C40C66FF867C}">
                  <a14:compatExt spid="_x0000_s1034"/>
                </a:ext>
              </a:extLst>
            </xdr:cNvPr>
            <xdr:cNvSpPr/>
          </xdr:nvSpPr>
          <xdr:spPr>
            <a:xfrm>
              <a:off x="3933825" y="321945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176</xdr:row>
          <xdr:rowOff>0</xdr:rowOff>
        </xdr:from>
        <xdr:to>
          <xdr:col>3</xdr:col>
          <xdr:colOff>129540</xdr:colOff>
          <xdr:row>176</xdr:row>
          <xdr:rowOff>0</xdr:rowOff>
        </xdr:to>
        <xdr:sp>
          <xdr:nvSpPr>
            <xdr:cNvPr id="1035" name="Drop Down 11" hidden="1">
              <a:extLst>
                <a:ext uri="{63B3BB69-23CF-44E3-9099-C40C66FF867C}">
                  <a14:compatExt spid="_x0000_s1035"/>
                </a:ext>
              </a:extLst>
            </xdr:cNvPr>
            <xdr:cNvSpPr/>
          </xdr:nvSpPr>
          <xdr:spPr>
            <a:xfrm>
              <a:off x="3933825" y="3709797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328</xdr:row>
          <xdr:rowOff>0</xdr:rowOff>
        </xdr:from>
        <xdr:to>
          <xdr:col>3</xdr:col>
          <xdr:colOff>129540</xdr:colOff>
          <xdr:row>328</xdr:row>
          <xdr:rowOff>0</xdr:rowOff>
        </xdr:to>
        <xdr:sp>
          <xdr:nvSpPr>
            <xdr:cNvPr id="1038" name="Drop Down 14" hidden="1">
              <a:extLst>
                <a:ext uri="{63B3BB69-23CF-44E3-9099-C40C66FF867C}">
                  <a14:compatExt spid="_x0000_s1038"/>
                </a:ext>
              </a:extLst>
            </xdr:cNvPr>
            <xdr:cNvSpPr/>
          </xdr:nvSpPr>
          <xdr:spPr>
            <a:xfrm>
              <a:off x="3933825" y="6803517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380</xdr:row>
          <xdr:rowOff>0</xdr:rowOff>
        </xdr:from>
        <xdr:to>
          <xdr:col>3</xdr:col>
          <xdr:colOff>53340</xdr:colOff>
          <xdr:row>380</xdr:row>
          <xdr:rowOff>7620</xdr:rowOff>
        </xdr:to>
        <xdr:sp>
          <xdr:nvSpPr>
            <xdr:cNvPr id="1040" name="Drop Down 10" hidden="1">
              <a:extLst>
                <a:ext uri="{63B3BB69-23CF-44E3-9099-C40C66FF867C}">
                  <a14:compatExt spid="_x0000_s1040"/>
                </a:ext>
              </a:extLst>
            </xdr:cNvPr>
            <xdr:cNvSpPr/>
          </xdr:nvSpPr>
          <xdr:spPr>
            <a:xfrm>
              <a:off x="3933825" y="79798545"/>
              <a:ext cx="1091565" cy="7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425</xdr:row>
          <xdr:rowOff>0</xdr:rowOff>
        </xdr:from>
        <xdr:to>
          <xdr:col>3</xdr:col>
          <xdr:colOff>129540</xdr:colOff>
          <xdr:row>425</xdr:row>
          <xdr:rowOff>0</xdr:rowOff>
        </xdr:to>
        <xdr:sp>
          <xdr:nvSpPr>
            <xdr:cNvPr id="1043" name="Drop Down 19" hidden="1">
              <a:extLst>
                <a:ext uri="{63B3BB69-23CF-44E3-9099-C40C66FF867C}">
                  <a14:compatExt spid="_x0000_s1043"/>
                </a:ext>
              </a:extLst>
            </xdr:cNvPr>
            <xdr:cNvSpPr/>
          </xdr:nvSpPr>
          <xdr:spPr>
            <a:xfrm>
              <a:off x="3933825" y="8984742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453</xdr:row>
          <xdr:rowOff>0</xdr:rowOff>
        </xdr:from>
        <xdr:to>
          <xdr:col>3</xdr:col>
          <xdr:colOff>129540</xdr:colOff>
          <xdr:row>453</xdr:row>
          <xdr:rowOff>0</xdr:rowOff>
        </xdr:to>
        <xdr:sp>
          <xdr:nvSpPr>
            <xdr:cNvPr id="1044" name="Drop Down 20" hidden="1">
              <a:extLst>
                <a:ext uri="{63B3BB69-23CF-44E3-9099-C40C66FF867C}">
                  <a14:compatExt spid="_x0000_s1044"/>
                </a:ext>
              </a:extLst>
            </xdr:cNvPr>
            <xdr:cNvSpPr/>
          </xdr:nvSpPr>
          <xdr:spPr>
            <a:xfrm>
              <a:off x="3933825" y="9491472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576</xdr:row>
          <xdr:rowOff>0</xdr:rowOff>
        </xdr:from>
        <xdr:to>
          <xdr:col>3</xdr:col>
          <xdr:colOff>129540</xdr:colOff>
          <xdr:row>576</xdr:row>
          <xdr:rowOff>0</xdr:rowOff>
        </xdr:to>
        <xdr:sp>
          <xdr:nvSpPr>
            <xdr:cNvPr id="1045" name="Drop Down 21" hidden="1">
              <a:extLst>
                <a:ext uri="{63B3BB69-23CF-44E3-9099-C40C66FF867C}">
                  <a14:compatExt spid="_x0000_s1045"/>
                </a:ext>
              </a:extLst>
            </xdr:cNvPr>
            <xdr:cNvSpPr/>
          </xdr:nvSpPr>
          <xdr:spPr>
            <a:xfrm>
              <a:off x="3933825" y="119403495"/>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590</xdr:row>
          <xdr:rowOff>0</xdr:rowOff>
        </xdr:from>
        <xdr:to>
          <xdr:col>3</xdr:col>
          <xdr:colOff>129540</xdr:colOff>
          <xdr:row>590</xdr:row>
          <xdr:rowOff>0</xdr:rowOff>
        </xdr:to>
        <xdr:sp>
          <xdr:nvSpPr>
            <xdr:cNvPr id="1047" name="Drop Down 23" hidden="1">
              <a:extLst>
                <a:ext uri="{63B3BB69-23CF-44E3-9099-C40C66FF867C}">
                  <a14:compatExt spid="_x0000_s1047"/>
                </a:ext>
              </a:extLst>
            </xdr:cNvPr>
            <xdr:cNvSpPr/>
          </xdr:nvSpPr>
          <xdr:spPr>
            <a:xfrm>
              <a:off x="3933825" y="121937145"/>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595</xdr:row>
          <xdr:rowOff>0</xdr:rowOff>
        </xdr:from>
        <xdr:to>
          <xdr:col>3</xdr:col>
          <xdr:colOff>129540</xdr:colOff>
          <xdr:row>595</xdr:row>
          <xdr:rowOff>0</xdr:rowOff>
        </xdr:to>
        <xdr:sp>
          <xdr:nvSpPr>
            <xdr:cNvPr id="1048" name="Drop Down 24" hidden="1">
              <a:extLst>
                <a:ext uri="{63B3BB69-23CF-44E3-9099-C40C66FF867C}">
                  <a14:compatExt spid="_x0000_s1048"/>
                </a:ext>
              </a:extLst>
            </xdr:cNvPr>
            <xdr:cNvSpPr/>
          </xdr:nvSpPr>
          <xdr:spPr>
            <a:xfrm>
              <a:off x="3933825" y="12284202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726</xdr:row>
          <xdr:rowOff>0</xdr:rowOff>
        </xdr:from>
        <xdr:to>
          <xdr:col>3</xdr:col>
          <xdr:colOff>129540</xdr:colOff>
          <xdr:row>726</xdr:row>
          <xdr:rowOff>0</xdr:rowOff>
        </xdr:to>
        <xdr:sp>
          <xdr:nvSpPr>
            <xdr:cNvPr id="1050" name="Drop Down 26" hidden="1">
              <a:extLst>
                <a:ext uri="{63B3BB69-23CF-44E3-9099-C40C66FF867C}">
                  <a14:compatExt spid="_x0000_s1050"/>
                </a:ext>
              </a:extLst>
            </xdr:cNvPr>
            <xdr:cNvSpPr/>
          </xdr:nvSpPr>
          <xdr:spPr>
            <a:xfrm>
              <a:off x="3933825" y="14821662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936</xdr:row>
          <xdr:rowOff>0</xdr:rowOff>
        </xdr:from>
        <xdr:to>
          <xdr:col>3</xdr:col>
          <xdr:colOff>129540</xdr:colOff>
          <xdr:row>936</xdr:row>
          <xdr:rowOff>0</xdr:rowOff>
        </xdr:to>
        <xdr:sp>
          <xdr:nvSpPr>
            <xdr:cNvPr id="1051" name="Drop Down 27" hidden="1">
              <a:extLst>
                <a:ext uri="{63B3BB69-23CF-44E3-9099-C40C66FF867C}">
                  <a14:compatExt spid="_x0000_s1051"/>
                </a:ext>
              </a:extLst>
            </xdr:cNvPr>
            <xdr:cNvSpPr/>
          </xdr:nvSpPr>
          <xdr:spPr>
            <a:xfrm>
              <a:off x="3933825" y="19098641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1132</xdr:row>
          <xdr:rowOff>0</xdr:rowOff>
        </xdr:from>
        <xdr:to>
          <xdr:col>3</xdr:col>
          <xdr:colOff>106680</xdr:colOff>
          <xdr:row>1132</xdr:row>
          <xdr:rowOff>0</xdr:rowOff>
        </xdr:to>
        <xdr:sp>
          <xdr:nvSpPr>
            <xdr:cNvPr id="1052" name="Drop Down 28" hidden="1">
              <a:extLst>
                <a:ext uri="{63B3BB69-23CF-44E3-9099-C40C66FF867C}">
                  <a14:compatExt spid="_x0000_s1052"/>
                </a:ext>
              </a:extLst>
            </xdr:cNvPr>
            <xdr:cNvSpPr/>
          </xdr:nvSpPr>
          <xdr:spPr>
            <a:xfrm>
              <a:off x="3933825" y="232086785"/>
              <a:ext cx="114490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1161</xdr:row>
          <xdr:rowOff>0</xdr:rowOff>
        </xdr:from>
        <xdr:to>
          <xdr:col>3</xdr:col>
          <xdr:colOff>129540</xdr:colOff>
          <xdr:row>1161</xdr:row>
          <xdr:rowOff>0</xdr:rowOff>
        </xdr:to>
        <xdr:sp>
          <xdr:nvSpPr>
            <xdr:cNvPr id="1054" name="Drop Down 30" hidden="1">
              <a:extLst>
                <a:ext uri="{63B3BB69-23CF-44E3-9099-C40C66FF867C}">
                  <a14:compatExt spid="_x0000_s1054"/>
                </a:ext>
              </a:extLst>
            </xdr:cNvPr>
            <xdr:cNvSpPr/>
          </xdr:nvSpPr>
          <xdr:spPr>
            <a:xfrm>
              <a:off x="3933825" y="237925610"/>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1172</xdr:row>
          <xdr:rowOff>0</xdr:rowOff>
        </xdr:from>
        <xdr:to>
          <xdr:col>3</xdr:col>
          <xdr:colOff>129540</xdr:colOff>
          <xdr:row>1172</xdr:row>
          <xdr:rowOff>0</xdr:rowOff>
        </xdr:to>
        <xdr:sp>
          <xdr:nvSpPr>
            <xdr:cNvPr id="1056" name="Drop Down 32" hidden="1">
              <a:extLst>
                <a:ext uri="{63B3BB69-23CF-44E3-9099-C40C66FF867C}">
                  <a14:compatExt spid="_x0000_s1056"/>
                </a:ext>
              </a:extLst>
            </xdr:cNvPr>
            <xdr:cNvSpPr/>
          </xdr:nvSpPr>
          <xdr:spPr>
            <a:xfrm>
              <a:off x="3933825" y="239916335"/>
              <a:ext cx="116776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1497</xdr:row>
          <xdr:rowOff>0</xdr:rowOff>
        </xdr:from>
        <xdr:to>
          <xdr:col>3</xdr:col>
          <xdr:colOff>99060</xdr:colOff>
          <xdr:row>1497</xdr:row>
          <xdr:rowOff>0</xdr:rowOff>
        </xdr:to>
        <xdr:sp>
          <xdr:nvSpPr>
            <xdr:cNvPr id="1077" name="Drop Down 53" hidden="1">
              <a:extLst>
                <a:ext uri="{63B3BB69-23CF-44E3-9099-C40C66FF867C}">
                  <a14:compatExt spid="_x0000_s1077"/>
                </a:ext>
              </a:extLst>
            </xdr:cNvPr>
            <xdr:cNvSpPr/>
          </xdr:nvSpPr>
          <xdr:spPr>
            <a:xfrm>
              <a:off x="3933825" y="309267860"/>
              <a:ext cx="113728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1488</xdr:row>
          <xdr:rowOff>0</xdr:rowOff>
        </xdr:from>
        <xdr:to>
          <xdr:col>3</xdr:col>
          <xdr:colOff>99060</xdr:colOff>
          <xdr:row>1488</xdr:row>
          <xdr:rowOff>0</xdr:rowOff>
        </xdr:to>
        <xdr:sp>
          <xdr:nvSpPr>
            <xdr:cNvPr id="1078" name="Drop Down 54" hidden="1">
              <a:extLst>
                <a:ext uri="{63B3BB69-23CF-44E3-9099-C40C66FF867C}">
                  <a14:compatExt spid="_x0000_s1078"/>
                </a:ext>
              </a:extLst>
            </xdr:cNvPr>
            <xdr:cNvSpPr/>
          </xdr:nvSpPr>
          <xdr:spPr>
            <a:xfrm>
              <a:off x="3933825" y="307639085"/>
              <a:ext cx="1137285"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1531</xdr:row>
          <xdr:rowOff>0</xdr:rowOff>
        </xdr:from>
        <xdr:to>
          <xdr:col>3</xdr:col>
          <xdr:colOff>129540</xdr:colOff>
          <xdr:row>1531</xdr:row>
          <xdr:rowOff>0</xdr:rowOff>
        </xdr:to>
        <xdr:sp>
          <xdr:nvSpPr>
            <xdr:cNvPr id="1092" name="Drop Down 68" hidden="1">
              <a:extLst>
                <a:ext uri="{63B3BB69-23CF-44E3-9099-C40C66FF867C}">
                  <a14:compatExt spid="_x0000_s1092"/>
                </a:ext>
              </a:extLst>
            </xdr:cNvPr>
            <xdr:cNvSpPr/>
          </xdr:nvSpPr>
          <xdr:spPr>
            <a:xfrm>
              <a:off x="3933825" y="316592585"/>
              <a:ext cx="1167765" cy="0"/>
            </a:xfrm>
            <a:prstGeom prst="rect">
              <a:avLst/>
            </a:prstGeom>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3457;&#35745;&#23616;&#65289;2019&#24180;&#25919;&#24220;&#37319;&#36141;&#39044;&#31639;&#35843;&#25972;&#24773;&#20917;&#34920;&#65288;&#25253;&#36130;&#259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2479;&#35745;&#23616;&#65289;2019&#24180;&#25919;&#24220;&#37319;&#36141;&#39044;&#31639;&#35843;&#25972;&#24773;&#20917;&#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0844;&#36335;&#20107;&#21153;&#20013;&#24515;&#65289;2019&#24180;&#25919;&#24220;&#37319;&#36141;&#39044;&#31639;&#35843;&#25972;&#24773;&#20917;&#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2269;&#26377;&#19996;&#28023;&#23736;&#26519;&#22330;&#65289;2019&#24180;&#25919;&#24220;&#37319;&#36141;&#39044;&#31639;&#35843;&#25972;&#24773;&#20917;&#349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0154;&#38450;&#21150;&#65289;2019&#24180;&#25919;&#24220;&#37319;&#36141;&#39044;&#31639;&#35843;&#25972;&#24773;&#20917;&#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9&#24180;&#25919;&#24220;&#37319;&#36141;&#39044;&#31639;&#35843;&#25972;&#24773;&#20917;&#34920;&#65288;&#31185;&#25216;&#23616;&#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0154;&#31038;&#23616;&#65289;2019&#24180;&#25919;&#24220;&#37319;&#36141;&#39044;&#31639;&#35843;&#25972;&#24773;&#20917;&#349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1080;&#25454;&#31649;&#29702;&#20013;&#24515;&#65289;2019&#24180;&#25919;&#24220;&#37319;&#36141;&#39044;&#31639;&#35843;&#25972;&#24773;&#20917;&#349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5745;&#21010;&#29983;&#32946;&#26381;&#21153;&#20013;&#24515;&#65289;2019&#24180;&#25919;&#24220;&#37319;&#36141;&#39044;&#31639;&#35843;&#25972;&#24773;&#20917;&#34920;%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0581;&#24247;&#25945;&#32946;&#25152;&#65289;2019&#24180;&#25919;&#24220;&#37319;&#36141;&#39044;&#31639;&#35843;&#25972;&#24773;&#20917;&#349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3410;&#33021;&#30417;&#23519;&#20013;&#24515;&#65289;2019&#24180;&#25919;&#24220;&#37319;&#36141;&#39044;&#31639;&#35843;&#25972;&#24773;&#2091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5991;&#24191;&#26053;&#20307;&#23616;&#65289;2019&#24180;&#25919;&#24220;&#37319;&#36141;&#39044;&#31639;&#35843;&#25972;&#24773;&#20917;&#349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1185;&#25216;&#23616;&#65289;2019&#24180;&#25919;&#24220;&#37319;&#36141;&#39044;&#31639;&#35843;&#25972;&#24773;&#20917;&#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6519;&#20255;&#21326;&#20013;&#23398;&#65289;2019&#24180;&#25919;&#24220;&#37319;&#36141;&#39044;&#31639;&#35843;&#25972;&#24773;&#20917;&#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0827;&#38081;&#30719;&#24223;&#31449;&#65289;2019&#24180;&#25919;&#24220;&#37319;&#36141;&#39044;&#31639;&#35843;&#25972;&#24773;&#20917;&#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dministrator\Desktop\&#21333;&#20301;&#19978;&#25253;\execl\(&#20859;&#27542;&#21644;&#36164;&#28304;&#31185;&#65289;20190821-2019&#24180;&#25919;&#24220;&#37319;&#36141;&#39044;&#31639;&#35843;&#25972;&#24773;&#20917;&#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6130;&#25919;&#20449;&#24687;&#20013;&#24515;&#65289;2019&#24180;&#25919;&#24220;&#37319;&#36141;&#39044;&#31639;&#35843;&#25972;&#24773;&#20917;&#349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8246;&#19996;&#26519;&#22330;&#65289;2019&#24180;&#25919;&#24220;&#37319;&#36141;&#39044;&#31639;&#35843;&#25972;&#24773;&#20917;&#349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dministrator\Desktop\&#21333;&#20301;&#19978;&#25253;\execl\&#12290;&#65288;&#24066;&#22478;&#24314;&#26723;&#26696;&#39302;&#65289;2019&#24180;&#25919;&#24220;&#37319;&#36141;&#39044;&#31639;&#35843;&#25972;&#24773;&#20917;&#349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9135;&#21697;&#33647;&#21697;&#26816;&#39564;&#25152;&#65289;2019&#24180;&#25919;&#24220;&#37319;&#36141;&#39044;&#31639;&#35843;&#25972;&#24773;&#2091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6130;&#25919;&#22269;&#24211;&#25903;&#20184;&#20013;&#24515;&#65289;2019&#24180;&#25919;&#24220;&#37319;&#36141;&#39044;&#31639;&#35843;&#25972;&#24773;&#2091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7880;&#20876;&#20250;&#35745;&#24072;&#21327;&#20250;&#65289;2019&#24180;&#25919;&#24220;&#37319;&#36141;&#39044;&#31639;&#35843;&#25972;&#24773;&#20917;&#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6896;&#20215;&#31449;&#65289;2019&#24180;&#25919;&#24220;&#37319;&#36141;&#39044;&#31639;&#35843;&#25972;&#24773;&#20917;&#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2996;&#21488;&#21150;&#65289;2019&#24180;&#25919;&#24220;&#37319;&#36141;&#39044;&#31639;&#35843;&#25972;&#24773;&#2091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33647;&#20855;&#31649;&#29702;&#20013;&#24515;&#65289;2019&#24180;&#25919;&#24220;&#37319;&#36141;&#39044;&#31639;&#35843;&#25972;&#24773;&#2091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esktop\&#21333;&#20301;&#19978;&#25253;\execl\&#65288;&#24066;&#24037;&#19994;&#30740;&#31350;&#25152;&#65289;2019&#24180;&#25919;&#24220;&#37319;&#36141;&#39044;&#31639;&#35843;&#25972;&#24773;&#2091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refreshError="1"/>
      <sheetData sheetId="1" refreshError="1"/>
      <sheetData sheetId="2" refreshError="1">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汕尾市市级2019年政府采购预算调整情况表"/>
      <sheetName val="采购品目表"/>
    </sheetNames>
    <sheetDataSet>
      <sheetData sheetId="0"/>
      <sheetData sheetId="1">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汕尾市市级2019年政府采购预算情况表（参考）"/>
      <sheetName val="采购品目表"/>
      <sheetName val="汕尾市市级2019年政府采购预算调整情况表 (2)"/>
    </sheetNames>
    <sheetDataSet>
      <sheetData sheetId="0" refreshError="1"/>
      <sheetData sheetId="1" refreshError="1">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 sheetId="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汕尾市市级2019年政府采购预算情况表（参考）"/>
      <sheetName val="采购品目表"/>
      <sheetName val="汕尾市市级2019年政府采购预算调整情况表 (2)"/>
    </sheetNames>
    <sheetDataSet>
      <sheetData sheetId="0"/>
      <sheetData sheetId="1">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 sheetId="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汕尾市市级2019年政府采购预算调整情况表"/>
      <sheetName val="采购目录表"/>
      <sheetName val="采购品目表"/>
    </sheetNames>
    <sheetDataSet>
      <sheetData sheetId="0" refreshError="1"/>
      <sheetData sheetId="1" refreshError="1">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汕尾市市级2019年政府采购预算调整情况表 (2)"/>
      <sheetName val="汕尾市市级2019年政府采购预算情况表（参考）"/>
      <sheetName val="采购品目表"/>
    </sheetNames>
    <sheetDataSet>
      <sheetData sheetId="0" refreshError="1"/>
      <sheetData sheetId="1" refreshError="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refreshError="1"/>
      <sheetData sheetId="1" refreshError="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refreshError="1"/>
      <sheetData sheetId="1" refreshError="1"/>
      <sheetData sheetId="2">
        <row r="1">
          <cell r="A1" t="str">
            <v>采购品目代码</v>
          </cell>
          <cell r="B1" t="str">
            <v>采购品目名称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汕尾市市级2019年政府采购预算调整情况表 (2)"/>
      <sheetName val="汕尾市市级2019年政府采购预算情况表（参考）"/>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品目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汕尾市市级2019年政府采购预算情况表（参考）"/>
      <sheetName val="汕尾市市级2019年政府采购预算调整情况表"/>
      <sheetName val="采购目录表"/>
    </sheetNames>
    <sheetDataSet>
      <sheetData sheetId="0"/>
      <sheetData sheetId="1"/>
      <sheetData sheetId="2">
        <row r="1">
          <cell r="A1" t="str">
            <v>采购目录代码</v>
          </cell>
          <cell r="B1" t="str">
            <v>采购目录名称</v>
          </cell>
        </row>
        <row r="2">
          <cell r="A2" t="str">
            <v>A</v>
          </cell>
          <cell r="B2" t="str">
            <v>货物</v>
          </cell>
        </row>
        <row r="3">
          <cell r="A3" t="str">
            <v>A01</v>
          </cell>
          <cell r="B3" t="str">
            <v>土地、建筑物及构筑物</v>
          </cell>
        </row>
        <row r="4">
          <cell r="A4" t="str">
            <v>A0101</v>
          </cell>
          <cell r="B4" t="str">
            <v>土地、海域及无居民海岛</v>
          </cell>
        </row>
        <row r="5">
          <cell r="A5" t="str">
            <v>A010101</v>
          </cell>
          <cell r="B5" t="str">
            <v>耕地</v>
          </cell>
        </row>
        <row r="6">
          <cell r="A6" t="str">
            <v>A010102</v>
          </cell>
          <cell r="B6" t="str">
            <v>园地</v>
          </cell>
        </row>
        <row r="7">
          <cell r="A7" t="str">
            <v>A010103</v>
          </cell>
          <cell r="B7" t="str">
            <v>林地</v>
          </cell>
        </row>
        <row r="8">
          <cell r="A8" t="str">
            <v>A010104</v>
          </cell>
          <cell r="B8" t="str">
            <v>草地</v>
          </cell>
        </row>
        <row r="9">
          <cell r="A9" t="str">
            <v>A010105</v>
          </cell>
          <cell r="B9" t="str">
            <v>商业服务业用地</v>
          </cell>
        </row>
        <row r="10">
          <cell r="A10" t="str">
            <v>A010106</v>
          </cell>
          <cell r="B10" t="str">
            <v>工矿仓储用地</v>
          </cell>
        </row>
        <row r="11">
          <cell r="A11" t="str">
            <v>A010107</v>
          </cell>
          <cell r="B11" t="str">
            <v>住宅用地</v>
          </cell>
        </row>
        <row r="12">
          <cell r="A12" t="str">
            <v>A010108</v>
          </cell>
          <cell r="B12" t="str">
            <v>行政单位用地</v>
          </cell>
        </row>
        <row r="13">
          <cell r="A13" t="str">
            <v>A010109</v>
          </cell>
          <cell r="B13" t="str">
            <v>事业单位用地</v>
          </cell>
        </row>
        <row r="14">
          <cell r="A14" t="str">
            <v>A010110</v>
          </cell>
          <cell r="B14" t="str">
            <v>社会团体用地</v>
          </cell>
        </row>
        <row r="15">
          <cell r="A15" t="str">
            <v>A010111</v>
          </cell>
          <cell r="B15" t="str">
            <v>公共服务用地</v>
          </cell>
        </row>
        <row r="16">
          <cell r="A16" t="str">
            <v>A010112</v>
          </cell>
          <cell r="B16" t="str">
            <v>体育、娱乐用地</v>
          </cell>
        </row>
        <row r="17">
          <cell r="A17" t="str">
            <v>A010113</v>
          </cell>
          <cell r="B17" t="str">
            <v>特殊用地</v>
          </cell>
        </row>
        <row r="18">
          <cell r="A18" t="str">
            <v>A010114</v>
          </cell>
          <cell r="B18" t="str">
            <v>交通运输用地</v>
          </cell>
        </row>
        <row r="19">
          <cell r="A19" t="str">
            <v>A010115</v>
          </cell>
          <cell r="B19" t="str">
            <v>水域及水利设施用地</v>
          </cell>
        </row>
        <row r="20">
          <cell r="A20" t="str">
            <v>A010116</v>
          </cell>
          <cell r="B20" t="str">
            <v>海域</v>
          </cell>
        </row>
        <row r="21">
          <cell r="A21" t="str">
            <v>A010117</v>
          </cell>
          <cell r="B21" t="str">
            <v>无居民海岛</v>
          </cell>
        </row>
        <row r="22">
          <cell r="A22" t="str">
            <v>A010199</v>
          </cell>
          <cell r="B22" t="str">
            <v>其他土地</v>
          </cell>
        </row>
        <row r="23">
          <cell r="A23" t="str">
            <v>A0102</v>
          </cell>
          <cell r="B23" t="str">
            <v>建筑物</v>
          </cell>
        </row>
        <row r="24">
          <cell r="A24" t="str">
            <v>A010201</v>
          </cell>
          <cell r="B24" t="str">
            <v>生产用房</v>
          </cell>
        </row>
        <row r="25">
          <cell r="A25" t="str">
            <v>A010202</v>
          </cell>
          <cell r="B25" t="str">
            <v>交通、邮电用房</v>
          </cell>
        </row>
        <row r="26">
          <cell r="A26" t="str">
            <v>A010203</v>
          </cell>
          <cell r="B26" t="str">
            <v>商业及服务业用房</v>
          </cell>
        </row>
        <row r="27">
          <cell r="A27" t="str">
            <v>A010204</v>
          </cell>
          <cell r="B27" t="str">
            <v>行政单位用房</v>
          </cell>
        </row>
        <row r="28">
          <cell r="A28" t="str">
            <v>A010205</v>
          </cell>
          <cell r="B28" t="str">
            <v>公共安全用房</v>
          </cell>
        </row>
        <row r="29">
          <cell r="A29" t="str">
            <v>A010206</v>
          </cell>
          <cell r="B29" t="str">
            <v>事业单位用房</v>
          </cell>
        </row>
        <row r="30">
          <cell r="A30" t="str">
            <v>A010207</v>
          </cell>
          <cell r="B30" t="str">
            <v>社会团体用房</v>
          </cell>
        </row>
        <row r="31">
          <cell r="A31" t="str">
            <v>A010208</v>
          </cell>
          <cell r="B31" t="str">
            <v>军事用房</v>
          </cell>
        </row>
        <row r="32">
          <cell r="A32" t="str">
            <v>A010209</v>
          </cell>
          <cell r="B32" t="str">
            <v>外事用房</v>
          </cell>
        </row>
        <row r="33">
          <cell r="A33" t="str">
            <v>A010210</v>
          </cell>
          <cell r="B33" t="str">
            <v>宗教用房</v>
          </cell>
        </row>
        <row r="34">
          <cell r="A34" t="str">
            <v>A010211</v>
          </cell>
          <cell r="B34" t="str">
            <v>居住用房</v>
          </cell>
        </row>
        <row r="35">
          <cell r="A35" t="str">
            <v>A010212</v>
          </cell>
          <cell r="B35" t="str">
            <v>体育、娱乐用房</v>
          </cell>
        </row>
        <row r="36">
          <cell r="A36" t="str">
            <v>A010213</v>
          </cell>
          <cell r="B36" t="str">
            <v>市政公共设施用房</v>
          </cell>
        </row>
        <row r="37">
          <cell r="A37" t="str">
            <v>A010214</v>
          </cell>
          <cell r="B37" t="str">
            <v>仓储用房</v>
          </cell>
        </row>
        <row r="38">
          <cell r="A38" t="str">
            <v>A010215</v>
          </cell>
          <cell r="B38" t="str">
            <v>房屋附属设施</v>
          </cell>
        </row>
        <row r="39">
          <cell r="A39" t="str">
            <v>A010299</v>
          </cell>
          <cell r="B39" t="str">
            <v>其他用房</v>
          </cell>
        </row>
        <row r="40">
          <cell r="A40" t="str">
            <v>A0103</v>
          </cell>
          <cell r="B40" t="str">
            <v>构筑物</v>
          </cell>
        </row>
        <row r="41">
          <cell r="A41" t="str">
            <v>A010301</v>
          </cell>
          <cell r="B41" t="str">
            <v>池、罐</v>
          </cell>
        </row>
        <row r="42">
          <cell r="A42" t="str">
            <v>A010302</v>
          </cell>
          <cell r="B42" t="str">
            <v>槽</v>
          </cell>
        </row>
        <row r="43">
          <cell r="A43" t="str">
            <v>A010303</v>
          </cell>
          <cell r="B43" t="str">
            <v>塔</v>
          </cell>
        </row>
        <row r="44">
          <cell r="A44" t="str">
            <v>A010304</v>
          </cell>
          <cell r="B44" t="str">
            <v>烟囱</v>
          </cell>
        </row>
        <row r="45">
          <cell r="A45" t="str">
            <v>A010305</v>
          </cell>
          <cell r="B45" t="str">
            <v>井</v>
          </cell>
        </row>
        <row r="46">
          <cell r="A46" t="str">
            <v>A010306</v>
          </cell>
          <cell r="B46" t="str">
            <v>坑</v>
          </cell>
        </row>
        <row r="47">
          <cell r="A47" t="str">
            <v>A010307</v>
          </cell>
          <cell r="B47" t="str">
            <v>台、站</v>
          </cell>
        </row>
        <row r="48">
          <cell r="A48" t="str">
            <v>A010308</v>
          </cell>
          <cell r="B48" t="str">
            <v>码头</v>
          </cell>
        </row>
        <row r="49">
          <cell r="A49" t="str">
            <v>A010309</v>
          </cell>
          <cell r="B49" t="str">
            <v>道路</v>
          </cell>
        </row>
        <row r="50">
          <cell r="A50" t="str">
            <v>A010310</v>
          </cell>
          <cell r="B50" t="str">
            <v>沟</v>
          </cell>
        </row>
        <row r="51">
          <cell r="A51" t="str">
            <v>A010311</v>
          </cell>
          <cell r="B51" t="str">
            <v>洞</v>
          </cell>
        </row>
        <row r="52">
          <cell r="A52" t="str">
            <v>A010312</v>
          </cell>
          <cell r="B52" t="str">
            <v>廊</v>
          </cell>
        </row>
        <row r="53">
          <cell r="A53" t="str">
            <v>A010313</v>
          </cell>
          <cell r="B53" t="str">
            <v>桥梁、架</v>
          </cell>
        </row>
        <row r="54">
          <cell r="A54" t="str">
            <v>A010314</v>
          </cell>
          <cell r="B54" t="str">
            <v>坝、堰及水道</v>
          </cell>
        </row>
        <row r="55">
          <cell r="A55" t="str">
            <v>A010315</v>
          </cell>
          <cell r="B55" t="str">
            <v>闸</v>
          </cell>
        </row>
        <row r="56">
          <cell r="A56" t="str">
            <v>A010316</v>
          </cell>
          <cell r="B56" t="str">
            <v>水利管道</v>
          </cell>
        </row>
        <row r="57">
          <cell r="A57" t="str">
            <v>A010317</v>
          </cell>
          <cell r="B57" t="str">
            <v>市政管道</v>
          </cell>
        </row>
        <row r="58">
          <cell r="A58" t="str">
            <v>A010318</v>
          </cell>
          <cell r="B58" t="str">
            <v>库</v>
          </cell>
        </row>
        <row r="59">
          <cell r="A59" t="str">
            <v>A010319</v>
          </cell>
          <cell r="B59" t="str">
            <v>仓</v>
          </cell>
        </row>
        <row r="60">
          <cell r="A60" t="str">
            <v>A010320</v>
          </cell>
          <cell r="B60" t="str">
            <v>场</v>
          </cell>
        </row>
        <row r="61">
          <cell r="A61" t="str">
            <v>A010321</v>
          </cell>
          <cell r="B61" t="str">
            <v>斗</v>
          </cell>
        </row>
        <row r="62">
          <cell r="A62" t="str">
            <v>A010322</v>
          </cell>
          <cell r="B62" t="str">
            <v>罩棚</v>
          </cell>
        </row>
        <row r="63">
          <cell r="A63" t="str">
            <v>A010399</v>
          </cell>
          <cell r="B63" t="str">
            <v>其他构筑物</v>
          </cell>
        </row>
        <row r="64">
          <cell r="A64" t="str">
            <v>A02</v>
          </cell>
          <cell r="B64" t="str">
            <v>通用设备</v>
          </cell>
        </row>
        <row r="65">
          <cell r="A65" t="str">
            <v>A0201</v>
          </cell>
          <cell r="B65" t="str">
            <v>计算机设备及软件</v>
          </cell>
        </row>
        <row r="66">
          <cell r="A66" t="str">
            <v>A020101</v>
          </cell>
          <cell r="B66" t="str">
            <v>计算机设备</v>
          </cell>
        </row>
        <row r="67">
          <cell r="A67" t="str">
            <v>A02010101</v>
          </cell>
          <cell r="B67" t="str">
            <v>巨/大/中型计算机</v>
          </cell>
        </row>
        <row r="68">
          <cell r="A68" t="str">
            <v>A0201010101</v>
          </cell>
          <cell r="B68" t="str">
            <v>巨型计算机</v>
          </cell>
        </row>
        <row r="69">
          <cell r="A69" t="str">
            <v>A0201010102</v>
          </cell>
          <cell r="B69" t="str">
            <v>大型计算机</v>
          </cell>
        </row>
        <row r="70">
          <cell r="A70" t="str">
            <v>A0201010103</v>
          </cell>
          <cell r="B70" t="str">
            <v>中型计算机</v>
          </cell>
        </row>
        <row r="71">
          <cell r="A71" t="str">
            <v>A02010102</v>
          </cell>
          <cell r="B71" t="str">
            <v>小型计算机</v>
          </cell>
        </row>
        <row r="72">
          <cell r="A72" t="str">
            <v>A02010103</v>
          </cell>
          <cell r="B72" t="str">
            <v>服务器</v>
          </cell>
        </row>
        <row r="73">
          <cell r="A73" t="str">
            <v>A02010104</v>
          </cell>
          <cell r="B73" t="str">
            <v>台式计算机</v>
          </cell>
        </row>
        <row r="74">
          <cell r="A74" t="str">
            <v>A02010105</v>
          </cell>
          <cell r="B74" t="str">
            <v>便携式计算机</v>
          </cell>
        </row>
        <row r="75">
          <cell r="A75" t="str">
            <v>A02010106</v>
          </cell>
          <cell r="B75" t="str">
            <v>掌上电脑</v>
          </cell>
        </row>
        <row r="76">
          <cell r="A76" t="str">
            <v>A02010107</v>
          </cell>
          <cell r="B76" t="str">
            <v>平板式微型计算机</v>
          </cell>
        </row>
        <row r="77">
          <cell r="A77" t="str">
            <v>A02010199</v>
          </cell>
          <cell r="B77" t="str">
            <v>其他计算机设备</v>
          </cell>
        </row>
        <row r="78">
          <cell r="A78" t="str">
            <v>A020102</v>
          </cell>
          <cell r="B78" t="str">
            <v>计算机网络设备</v>
          </cell>
        </row>
        <row r="79">
          <cell r="A79" t="str">
            <v>A02010201</v>
          </cell>
          <cell r="B79" t="str">
            <v>路由器</v>
          </cell>
        </row>
        <row r="80">
          <cell r="A80" t="str">
            <v>A02010202</v>
          </cell>
          <cell r="B80" t="str">
            <v>交换设备</v>
          </cell>
        </row>
        <row r="81">
          <cell r="A81" t="str">
            <v>A0201020201</v>
          </cell>
          <cell r="B81" t="str">
            <v>以太网交换机</v>
          </cell>
        </row>
        <row r="82">
          <cell r="A82" t="str">
            <v>A0201020299</v>
          </cell>
          <cell r="B82" t="str">
            <v>其他交换设备</v>
          </cell>
        </row>
        <row r="83">
          <cell r="A83" t="str">
            <v>A02010203</v>
          </cell>
          <cell r="B83" t="str">
            <v>集线器</v>
          </cell>
        </row>
        <row r="84">
          <cell r="A84" t="str">
            <v>A02010204</v>
          </cell>
          <cell r="B84" t="str">
            <v>光端机</v>
          </cell>
        </row>
        <row r="85">
          <cell r="A85" t="str">
            <v>A02010205</v>
          </cell>
          <cell r="B85" t="str">
            <v>终端接入设备</v>
          </cell>
        </row>
        <row r="86">
          <cell r="A86" t="str">
            <v>A02010206</v>
          </cell>
          <cell r="B86" t="str">
            <v>网络控制设备</v>
          </cell>
        </row>
        <row r="87">
          <cell r="A87" t="str">
            <v>A0201020601</v>
          </cell>
          <cell r="B87" t="str">
            <v>通信(控制)处理机</v>
          </cell>
        </row>
        <row r="88">
          <cell r="A88" t="str">
            <v>A0201020602</v>
          </cell>
          <cell r="B88" t="str">
            <v>通信控制器</v>
          </cell>
        </row>
        <row r="89">
          <cell r="A89" t="str">
            <v>A0201020603</v>
          </cell>
          <cell r="B89" t="str">
            <v>集中器</v>
          </cell>
        </row>
        <row r="90">
          <cell r="A90" t="str">
            <v>A0201020604</v>
          </cell>
          <cell r="B90" t="str">
            <v>终端控制器</v>
          </cell>
        </row>
        <row r="91">
          <cell r="A91" t="str">
            <v>A0201020605</v>
          </cell>
          <cell r="B91" t="str">
            <v>集群控制器</v>
          </cell>
        </row>
        <row r="92">
          <cell r="A92" t="str">
            <v>A0201020606</v>
          </cell>
          <cell r="B92" t="str">
            <v>多站询问单位</v>
          </cell>
        </row>
        <row r="93">
          <cell r="A93" t="str">
            <v>A0201020699</v>
          </cell>
          <cell r="B93" t="str">
            <v>其他网络控制设备</v>
          </cell>
        </row>
        <row r="94">
          <cell r="A94" t="str">
            <v>A02010207</v>
          </cell>
          <cell r="B94" t="str">
            <v>网络接口和适配器</v>
          </cell>
        </row>
        <row r="95">
          <cell r="A95" t="str">
            <v>A0201020701</v>
          </cell>
          <cell r="B95" t="str">
            <v>网络接口</v>
          </cell>
        </row>
        <row r="96">
          <cell r="A96" t="str">
            <v>A0201020702</v>
          </cell>
          <cell r="B96" t="str">
            <v>通信适配器</v>
          </cell>
        </row>
        <row r="97">
          <cell r="A97" t="str">
            <v>A0201020703</v>
          </cell>
          <cell r="B97" t="str">
            <v>接口适配器</v>
          </cell>
        </row>
        <row r="98">
          <cell r="A98" t="str">
            <v>A0201020704</v>
          </cell>
          <cell r="B98" t="str">
            <v>光纤转换器</v>
          </cell>
        </row>
        <row r="99">
          <cell r="A99" t="str">
            <v>A0201020799</v>
          </cell>
          <cell r="B99" t="str">
            <v>其他网络接口和适配器</v>
          </cell>
        </row>
        <row r="100">
          <cell r="A100" t="str">
            <v>A02010208</v>
          </cell>
          <cell r="B100" t="str">
            <v>网络收发设备</v>
          </cell>
        </row>
        <row r="101">
          <cell r="A101" t="str">
            <v>A0201020801</v>
          </cell>
          <cell r="B101" t="str">
            <v>网络收发器</v>
          </cell>
        </row>
        <row r="102">
          <cell r="A102" t="str">
            <v>A0201020802</v>
          </cell>
          <cell r="B102" t="str">
            <v>网络转发器</v>
          </cell>
        </row>
        <row r="103">
          <cell r="A103" t="str">
            <v>A0201020803</v>
          </cell>
          <cell r="B103" t="str">
            <v>网络分配器</v>
          </cell>
        </row>
        <row r="104">
          <cell r="A104" t="str">
            <v>A0201020899</v>
          </cell>
          <cell r="B104" t="str">
            <v>其他网络收发设备</v>
          </cell>
        </row>
        <row r="105">
          <cell r="A105" t="str">
            <v>A02010209</v>
          </cell>
          <cell r="B105" t="str">
            <v>网络连接设备</v>
          </cell>
        </row>
        <row r="106">
          <cell r="A106" t="str">
            <v>A0201020901</v>
          </cell>
          <cell r="B106" t="str">
            <v>网关</v>
          </cell>
        </row>
        <row r="107">
          <cell r="A107" t="str">
            <v>A0201020902</v>
          </cell>
          <cell r="B107" t="str">
            <v>网桥</v>
          </cell>
        </row>
        <row r="108">
          <cell r="A108" t="str">
            <v>A0201020999</v>
          </cell>
          <cell r="B108" t="str">
            <v>其他网络连接设备</v>
          </cell>
        </row>
        <row r="109">
          <cell r="A109" t="str">
            <v>A02010210</v>
          </cell>
          <cell r="B109" t="str">
            <v>网络检测设备</v>
          </cell>
        </row>
        <row r="110">
          <cell r="A110" t="str">
            <v>A0201021001</v>
          </cell>
          <cell r="B110" t="str">
            <v>协议分析器</v>
          </cell>
        </row>
        <row r="111">
          <cell r="A111" t="str">
            <v>A0201021002</v>
          </cell>
          <cell r="B111" t="str">
            <v>协议测试设备</v>
          </cell>
        </row>
        <row r="112">
          <cell r="A112" t="str">
            <v>A0201021003</v>
          </cell>
          <cell r="B112" t="str">
            <v>差错检测设备</v>
          </cell>
        </row>
        <row r="113">
          <cell r="A113" t="str">
            <v>A0201021099</v>
          </cell>
          <cell r="B113" t="str">
            <v>其他网络检测设备</v>
          </cell>
        </row>
        <row r="114">
          <cell r="A114" t="str">
            <v>A02010211</v>
          </cell>
          <cell r="B114" t="str">
            <v>负载均衡设备</v>
          </cell>
        </row>
        <row r="115">
          <cell r="A115" t="str">
            <v>A02010299</v>
          </cell>
          <cell r="B115" t="str">
            <v>其他网络设备</v>
          </cell>
        </row>
        <row r="116">
          <cell r="A116" t="str">
            <v>A020103</v>
          </cell>
          <cell r="B116" t="str">
            <v>信息安全设备</v>
          </cell>
        </row>
        <row r="117">
          <cell r="A117" t="str">
            <v>A02010301</v>
          </cell>
          <cell r="B117" t="str">
            <v>防火墙</v>
          </cell>
        </row>
        <row r="118">
          <cell r="A118" t="str">
            <v>A02010302</v>
          </cell>
          <cell r="B118" t="str">
            <v>入侵检测设备</v>
          </cell>
        </row>
        <row r="119">
          <cell r="A119" t="str">
            <v>A02010303</v>
          </cell>
          <cell r="B119" t="str">
            <v>入侵防御设备</v>
          </cell>
        </row>
        <row r="120">
          <cell r="A120" t="str">
            <v>A02010304</v>
          </cell>
          <cell r="B120" t="str">
            <v>漏洞扫描设备</v>
          </cell>
        </row>
        <row r="121">
          <cell r="A121" t="str">
            <v>A02010305</v>
          </cell>
          <cell r="B121" t="str">
            <v>容灾备份设备</v>
          </cell>
        </row>
        <row r="122">
          <cell r="A122" t="str">
            <v>A02010306</v>
          </cell>
          <cell r="B122" t="str">
            <v>网络隔离设备</v>
          </cell>
        </row>
        <row r="123">
          <cell r="A123" t="str">
            <v>A02010307</v>
          </cell>
          <cell r="B123" t="str">
            <v>安全审计设备</v>
          </cell>
        </row>
        <row r="124">
          <cell r="A124" t="str">
            <v>A02010308</v>
          </cell>
          <cell r="B124" t="str">
            <v>安全路由器</v>
          </cell>
        </row>
        <row r="125">
          <cell r="A125" t="str">
            <v>A02010309</v>
          </cell>
          <cell r="B125" t="str">
            <v>计算机终端安全设备</v>
          </cell>
        </row>
        <row r="126">
          <cell r="A126" t="str">
            <v>A02010310</v>
          </cell>
          <cell r="B126" t="str">
            <v>网闸</v>
          </cell>
        </row>
        <row r="127">
          <cell r="A127" t="str">
            <v>A02010311</v>
          </cell>
          <cell r="B127" t="str">
            <v>网上行为管理设备</v>
          </cell>
        </row>
        <row r="128">
          <cell r="A128" t="str">
            <v>A02010312</v>
          </cell>
          <cell r="B128" t="str">
            <v>密码产品</v>
          </cell>
        </row>
        <row r="129">
          <cell r="A129" t="str">
            <v>A02010313</v>
          </cell>
          <cell r="B129" t="str">
            <v>虚拟专用网（VPN）设备</v>
          </cell>
        </row>
        <row r="130">
          <cell r="A130" t="str">
            <v>A02010399</v>
          </cell>
          <cell r="B130" t="str">
            <v>其他安全设备</v>
          </cell>
        </row>
        <row r="131">
          <cell r="A131" t="str">
            <v>A020104</v>
          </cell>
          <cell r="B131" t="str">
            <v>终端设备</v>
          </cell>
        </row>
        <row r="132">
          <cell r="A132" t="str">
            <v>A02010401</v>
          </cell>
          <cell r="B132" t="str">
            <v>触摸式终端设备</v>
          </cell>
        </row>
        <row r="133">
          <cell r="A133" t="str">
            <v>A02010402</v>
          </cell>
          <cell r="B133" t="str">
            <v>终端机</v>
          </cell>
        </row>
        <row r="134">
          <cell r="A134" t="str">
            <v>A02010499</v>
          </cell>
          <cell r="B134" t="str">
            <v>其他终端设备</v>
          </cell>
        </row>
        <row r="135">
          <cell r="A135" t="str">
            <v>A020105</v>
          </cell>
          <cell r="B135" t="str">
            <v>存储设备</v>
          </cell>
        </row>
        <row r="136">
          <cell r="A136" t="str">
            <v>A02010501</v>
          </cell>
          <cell r="B136" t="str">
            <v>磁盘机</v>
          </cell>
        </row>
        <row r="137">
          <cell r="A137" t="str">
            <v>A02010502</v>
          </cell>
          <cell r="B137" t="str">
            <v>磁盘阵列</v>
          </cell>
        </row>
        <row r="138">
          <cell r="A138" t="str">
            <v>A02010503</v>
          </cell>
          <cell r="B138" t="str">
            <v>存储用光纤交换机</v>
          </cell>
        </row>
        <row r="139">
          <cell r="A139" t="str">
            <v>A02010504</v>
          </cell>
          <cell r="B139" t="str">
            <v>光盘库</v>
          </cell>
        </row>
        <row r="140">
          <cell r="A140" t="str">
            <v>A02010505</v>
          </cell>
          <cell r="B140" t="str">
            <v>磁带机</v>
          </cell>
        </row>
        <row r="141">
          <cell r="A141" t="str">
            <v>A02010506</v>
          </cell>
          <cell r="B141" t="str">
            <v>磁带库</v>
          </cell>
        </row>
        <row r="142">
          <cell r="A142" t="str">
            <v>A02010507</v>
          </cell>
          <cell r="B142" t="str">
            <v>网络存储设备</v>
          </cell>
        </row>
        <row r="143">
          <cell r="A143" t="str">
            <v>A02010508</v>
          </cell>
          <cell r="B143" t="str">
            <v>移动存储设备</v>
          </cell>
        </row>
        <row r="144">
          <cell r="A144" t="str">
            <v>A02010599</v>
          </cell>
          <cell r="B144" t="str">
            <v>其他存储设备</v>
          </cell>
        </row>
        <row r="145">
          <cell r="A145" t="str">
            <v>A020106</v>
          </cell>
          <cell r="B145" t="str">
            <v>输入输出设备</v>
          </cell>
        </row>
        <row r="146">
          <cell r="A146" t="str">
            <v>A02010601</v>
          </cell>
          <cell r="B146" t="str">
            <v>打印设备</v>
          </cell>
        </row>
        <row r="147">
          <cell r="A147" t="str">
            <v>A0201060101</v>
          </cell>
          <cell r="B147" t="str">
            <v>喷墨打印机</v>
          </cell>
        </row>
        <row r="148">
          <cell r="A148" t="str">
            <v>A0201060102</v>
          </cell>
          <cell r="B148" t="str">
            <v>激光打印机</v>
          </cell>
        </row>
        <row r="149">
          <cell r="A149" t="str">
            <v>A0201060103</v>
          </cell>
          <cell r="B149" t="str">
            <v>热式打印机</v>
          </cell>
        </row>
        <row r="150">
          <cell r="A150" t="str">
            <v>A0201060104</v>
          </cell>
          <cell r="B150" t="str">
            <v>针式打印机</v>
          </cell>
        </row>
        <row r="151">
          <cell r="A151" t="str">
            <v>A0201060199</v>
          </cell>
          <cell r="B151" t="str">
            <v>其他打印设备</v>
          </cell>
        </row>
        <row r="152">
          <cell r="A152" t="str">
            <v>A02010602</v>
          </cell>
          <cell r="B152" t="str">
            <v>计算机绘图设备</v>
          </cell>
        </row>
        <row r="153">
          <cell r="A153" t="str">
            <v>A02010603</v>
          </cell>
          <cell r="B153" t="str">
            <v>计算机光电设备</v>
          </cell>
        </row>
        <row r="154">
          <cell r="A154" t="str">
            <v>A02010604</v>
          </cell>
          <cell r="B154" t="str">
            <v>显示设备</v>
          </cell>
        </row>
        <row r="155">
          <cell r="A155" t="str">
            <v>A0201060401</v>
          </cell>
          <cell r="B155" t="str">
            <v>液晶显示器</v>
          </cell>
        </row>
        <row r="156">
          <cell r="A156" t="str">
            <v>A0201060402</v>
          </cell>
          <cell r="B156" t="str">
            <v>阴极射线管显示器</v>
          </cell>
        </row>
        <row r="157">
          <cell r="A157" t="str">
            <v>A0201060403</v>
          </cell>
          <cell r="B157" t="str">
            <v>等离子显示器</v>
          </cell>
        </row>
        <row r="158">
          <cell r="A158" t="str">
            <v>A0201060499</v>
          </cell>
          <cell r="B158" t="str">
            <v>其他显示器</v>
          </cell>
        </row>
        <row r="159">
          <cell r="A159" t="str">
            <v>A02010605</v>
          </cell>
          <cell r="B159" t="str">
            <v>KVM设备</v>
          </cell>
        </row>
        <row r="160">
          <cell r="A160" t="str">
            <v>A02010606</v>
          </cell>
          <cell r="B160" t="str">
            <v>综合输入设备</v>
          </cell>
        </row>
        <row r="161">
          <cell r="A161" t="str">
            <v>A02010607</v>
          </cell>
          <cell r="B161" t="str">
            <v>一般输入设备</v>
          </cell>
        </row>
        <row r="162">
          <cell r="A162" t="str">
            <v>A0201060701</v>
          </cell>
          <cell r="B162" t="str">
            <v>键盘</v>
          </cell>
        </row>
        <row r="163">
          <cell r="A163" t="str">
            <v>A0201060702</v>
          </cell>
          <cell r="B163" t="str">
            <v>鼠标器</v>
          </cell>
        </row>
        <row r="164">
          <cell r="A164" t="str">
            <v>A0201060703</v>
          </cell>
          <cell r="B164" t="str">
            <v>控制杆</v>
          </cell>
        </row>
        <row r="165">
          <cell r="A165" t="str">
            <v>A0201060799</v>
          </cell>
          <cell r="B165" t="str">
            <v>其他一般输入设备</v>
          </cell>
        </row>
        <row r="166">
          <cell r="A166" t="str">
            <v>A02010608</v>
          </cell>
          <cell r="B166" t="str">
            <v>识别输入设备</v>
          </cell>
        </row>
        <row r="167">
          <cell r="A167" t="str">
            <v>A0201060801</v>
          </cell>
          <cell r="B167" t="str">
            <v>刷卡机</v>
          </cell>
        </row>
        <row r="168">
          <cell r="A168" t="str">
            <v>A0201060802</v>
          </cell>
          <cell r="B168" t="str">
            <v>POS机</v>
          </cell>
        </row>
        <row r="169">
          <cell r="A169" t="str">
            <v>A0201060803</v>
          </cell>
          <cell r="B169" t="str">
            <v>纸带输入机</v>
          </cell>
        </row>
        <row r="170">
          <cell r="A170" t="str">
            <v>A0201060804</v>
          </cell>
          <cell r="B170" t="str">
            <v>磁卡读写器</v>
          </cell>
        </row>
        <row r="171">
          <cell r="A171" t="str">
            <v>A0201060805</v>
          </cell>
          <cell r="B171" t="str">
            <v>集成电路(IC)卡读写器</v>
          </cell>
        </row>
        <row r="172">
          <cell r="A172" t="str">
            <v>A0201060806</v>
          </cell>
          <cell r="B172" t="str">
            <v>非接触式智能卡读写机</v>
          </cell>
        </row>
        <row r="173">
          <cell r="A173" t="str">
            <v>A0201060807</v>
          </cell>
          <cell r="B173" t="str">
            <v>触摸屏</v>
          </cell>
        </row>
        <row r="174">
          <cell r="A174" t="str">
            <v>A0201060899</v>
          </cell>
          <cell r="B174" t="str">
            <v>其他识别输入设备</v>
          </cell>
        </row>
        <row r="175">
          <cell r="A175" t="str">
            <v>A02010609</v>
          </cell>
          <cell r="B175" t="str">
            <v>图形图像输入设备</v>
          </cell>
        </row>
        <row r="176">
          <cell r="A176" t="str">
            <v>A0201060901</v>
          </cell>
          <cell r="B176" t="str">
            <v>扫描仪</v>
          </cell>
        </row>
        <row r="177">
          <cell r="A177" t="str">
            <v>A0201060902</v>
          </cell>
          <cell r="B177" t="str">
            <v>图形板</v>
          </cell>
        </row>
        <row r="178">
          <cell r="A178" t="str">
            <v>A0201060903</v>
          </cell>
          <cell r="B178" t="str">
            <v>光笔</v>
          </cell>
        </row>
        <row r="179">
          <cell r="A179" t="str">
            <v>A0201060904</v>
          </cell>
          <cell r="B179" t="str">
            <v>坐标数字化仪</v>
          </cell>
        </row>
        <row r="180">
          <cell r="A180" t="str">
            <v>A0201060999</v>
          </cell>
          <cell r="B180" t="str">
            <v>其他图形图像输入设备</v>
          </cell>
        </row>
        <row r="181">
          <cell r="A181" t="str">
            <v>A02010610</v>
          </cell>
          <cell r="B181" t="str">
            <v>语音输入设备</v>
          </cell>
        </row>
        <row r="182">
          <cell r="A182" t="str">
            <v>A02010611</v>
          </cell>
          <cell r="B182" t="str">
            <v>手写式输入设备</v>
          </cell>
        </row>
        <row r="183">
          <cell r="A183" t="str">
            <v>A02010612</v>
          </cell>
          <cell r="B183" t="str">
            <v>数据录入设备</v>
          </cell>
        </row>
        <row r="184">
          <cell r="A184" t="str">
            <v>A0201061201</v>
          </cell>
          <cell r="B184" t="str">
            <v>数据采集器</v>
          </cell>
        </row>
        <row r="185">
          <cell r="A185" t="str">
            <v>A0201061299</v>
          </cell>
          <cell r="B185" t="str">
            <v>其他数据录入设备</v>
          </cell>
        </row>
        <row r="186">
          <cell r="A186" t="str">
            <v>A02010699</v>
          </cell>
          <cell r="B186" t="str">
            <v>其他输入输出设备</v>
          </cell>
        </row>
        <row r="187">
          <cell r="A187" t="str">
            <v>A020107</v>
          </cell>
          <cell r="B187" t="str">
            <v>机房辅助设备</v>
          </cell>
        </row>
        <row r="188">
          <cell r="A188" t="str">
            <v>A02010701</v>
          </cell>
          <cell r="B188" t="str">
            <v>机柜</v>
          </cell>
        </row>
        <row r="189">
          <cell r="A189" t="str">
            <v>A02010702</v>
          </cell>
          <cell r="B189" t="str">
            <v>机房环境监控设备</v>
          </cell>
        </row>
        <row r="190">
          <cell r="A190" t="str">
            <v>A02010799</v>
          </cell>
          <cell r="B190" t="str">
            <v>其他机房辅助设备</v>
          </cell>
        </row>
        <row r="191">
          <cell r="A191" t="str">
            <v>A020108</v>
          </cell>
          <cell r="B191" t="str">
            <v>计算机软件</v>
          </cell>
        </row>
        <row r="192">
          <cell r="A192" t="str">
            <v>A02010801</v>
          </cell>
          <cell r="B192" t="str">
            <v>基础软件</v>
          </cell>
        </row>
        <row r="193">
          <cell r="A193" t="str">
            <v>A0201080101</v>
          </cell>
          <cell r="B193" t="str">
            <v>操作系统</v>
          </cell>
        </row>
        <row r="194">
          <cell r="A194" t="str">
            <v>A0201080102</v>
          </cell>
          <cell r="B194" t="str">
            <v>数据库管理系统</v>
          </cell>
        </row>
        <row r="195">
          <cell r="A195" t="str">
            <v>A0201080103</v>
          </cell>
          <cell r="B195" t="str">
            <v>中间件</v>
          </cell>
        </row>
        <row r="196">
          <cell r="A196" t="str">
            <v>A0201080104</v>
          </cell>
          <cell r="B196" t="str">
            <v>办公套件</v>
          </cell>
        </row>
        <row r="197">
          <cell r="A197" t="str">
            <v>A0201080199</v>
          </cell>
          <cell r="B197" t="str">
            <v>其他基础软件</v>
          </cell>
        </row>
        <row r="198">
          <cell r="A198" t="str">
            <v>A02010802</v>
          </cell>
          <cell r="B198" t="str">
            <v>支撑软件</v>
          </cell>
        </row>
        <row r="199">
          <cell r="A199" t="str">
            <v>A02010803</v>
          </cell>
          <cell r="B199" t="str">
            <v>应用软件</v>
          </cell>
        </row>
        <row r="200">
          <cell r="A200" t="str">
            <v>A0201080301</v>
          </cell>
          <cell r="B200" t="str">
            <v>通用应用软件</v>
          </cell>
        </row>
        <row r="201">
          <cell r="A201" t="str">
            <v>A0201080302</v>
          </cell>
          <cell r="B201" t="str">
            <v>行业应用软件</v>
          </cell>
        </row>
        <row r="202">
          <cell r="A202" t="str">
            <v>A02010804</v>
          </cell>
          <cell r="B202" t="str">
            <v>嵌入式软件</v>
          </cell>
        </row>
        <row r="203">
          <cell r="A203" t="str">
            <v>A02010805</v>
          </cell>
          <cell r="B203" t="str">
            <v>信息安全软件</v>
          </cell>
        </row>
        <row r="204">
          <cell r="A204" t="str">
            <v>A02010899</v>
          </cell>
          <cell r="B204" t="str">
            <v>其他计算机软件</v>
          </cell>
        </row>
        <row r="205">
          <cell r="A205" t="str">
            <v>A020109</v>
          </cell>
          <cell r="B205" t="str">
            <v>计算机设备零部件</v>
          </cell>
        </row>
        <row r="206">
          <cell r="A206" t="str">
            <v>A020199</v>
          </cell>
          <cell r="B206" t="str">
            <v>其他计算机设备及软件</v>
          </cell>
        </row>
        <row r="207">
          <cell r="A207" t="str">
            <v>A0202</v>
          </cell>
          <cell r="B207" t="str">
            <v>办公设备</v>
          </cell>
        </row>
        <row r="208">
          <cell r="A208" t="str">
            <v>A020201</v>
          </cell>
          <cell r="B208" t="str">
            <v>复印机</v>
          </cell>
        </row>
        <row r="209">
          <cell r="A209" t="str">
            <v>A020202</v>
          </cell>
          <cell r="B209" t="str">
            <v>投影仪</v>
          </cell>
        </row>
        <row r="210">
          <cell r="A210" t="str">
            <v>A020203</v>
          </cell>
          <cell r="B210" t="str">
            <v>投影幕</v>
          </cell>
        </row>
        <row r="211">
          <cell r="A211" t="str">
            <v>A020204</v>
          </cell>
          <cell r="B211" t="str">
            <v>多功能一体机</v>
          </cell>
        </row>
        <row r="212">
          <cell r="A212" t="str">
            <v>A020205</v>
          </cell>
          <cell r="B212" t="str">
            <v>照相机及器材</v>
          </cell>
        </row>
        <row r="213">
          <cell r="A213" t="str">
            <v>A02020501</v>
          </cell>
          <cell r="B213" t="str">
            <v>照相机</v>
          </cell>
        </row>
        <row r="214">
          <cell r="A214" t="str">
            <v>A0202050101</v>
          </cell>
          <cell r="B214" t="str">
            <v>数字照相机</v>
          </cell>
        </row>
        <row r="215">
          <cell r="A215" t="str">
            <v>A0202050102</v>
          </cell>
          <cell r="B215" t="str">
            <v>通用照相机</v>
          </cell>
        </row>
        <row r="216">
          <cell r="A216" t="str">
            <v>A0202050103</v>
          </cell>
          <cell r="B216" t="str">
            <v>静视频照相机</v>
          </cell>
        </row>
        <row r="217">
          <cell r="A217" t="str">
            <v>A0202050104</v>
          </cell>
          <cell r="B217" t="str">
            <v>专用照相机</v>
          </cell>
        </row>
        <row r="218">
          <cell r="A218" t="str">
            <v>A0202050105</v>
          </cell>
          <cell r="B218" t="str">
            <v>特殊照相机</v>
          </cell>
        </row>
        <row r="219">
          <cell r="A219" t="str">
            <v>A02020502</v>
          </cell>
          <cell r="B219" t="str">
            <v>镜头及器材</v>
          </cell>
        </row>
        <row r="220">
          <cell r="A220" t="str">
            <v>A020206</v>
          </cell>
          <cell r="B220" t="str">
            <v>电子白板</v>
          </cell>
        </row>
        <row r="221">
          <cell r="A221" t="str">
            <v>A020207</v>
          </cell>
          <cell r="B221" t="str">
            <v>LED显示屏</v>
          </cell>
        </row>
        <row r="222">
          <cell r="A222" t="str">
            <v>A020208</v>
          </cell>
          <cell r="B222" t="str">
            <v>触控一体机</v>
          </cell>
        </row>
        <row r="223">
          <cell r="A223" t="str">
            <v>A020209</v>
          </cell>
          <cell r="B223" t="str">
            <v>刻录机</v>
          </cell>
        </row>
        <row r="224">
          <cell r="A224" t="str">
            <v>A020210</v>
          </cell>
          <cell r="B224" t="str">
            <v>文印设备</v>
          </cell>
        </row>
        <row r="225">
          <cell r="A225" t="str">
            <v>A02021001</v>
          </cell>
          <cell r="B225" t="str">
            <v>速印机</v>
          </cell>
        </row>
        <row r="226">
          <cell r="A226" t="str">
            <v>A02021002</v>
          </cell>
          <cell r="B226" t="str">
            <v>胶印机</v>
          </cell>
        </row>
        <row r="227">
          <cell r="A227" t="str">
            <v>A02021003</v>
          </cell>
          <cell r="B227" t="str">
            <v>装订机</v>
          </cell>
        </row>
        <row r="228">
          <cell r="A228" t="str">
            <v>A02021004</v>
          </cell>
          <cell r="B228" t="str">
            <v>配页机</v>
          </cell>
        </row>
        <row r="229">
          <cell r="A229" t="str">
            <v>A02021005</v>
          </cell>
          <cell r="B229" t="str">
            <v>折页机</v>
          </cell>
        </row>
        <row r="230">
          <cell r="A230" t="str">
            <v>A02021006</v>
          </cell>
          <cell r="B230" t="str">
            <v>油印机</v>
          </cell>
        </row>
        <row r="231">
          <cell r="A231" t="str">
            <v>A02021099</v>
          </cell>
          <cell r="B231" t="str">
            <v>其他文印设备</v>
          </cell>
        </row>
        <row r="232">
          <cell r="A232" t="str">
            <v>A020211</v>
          </cell>
          <cell r="B232" t="str">
            <v>销毁设备</v>
          </cell>
        </row>
        <row r="233">
          <cell r="A233" t="str">
            <v>A02021101</v>
          </cell>
          <cell r="B233" t="str">
            <v>碎纸机</v>
          </cell>
        </row>
        <row r="234">
          <cell r="A234" t="str">
            <v>A02021102</v>
          </cell>
          <cell r="B234" t="str">
            <v>光盘粉碎机</v>
          </cell>
        </row>
        <row r="235">
          <cell r="A235" t="str">
            <v>A02021103</v>
          </cell>
          <cell r="B235" t="str">
            <v>硬盘粉碎机</v>
          </cell>
        </row>
        <row r="236">
          <cell r="A236" t="str">
            <v>A02021104</v>
          </cell>
          <cell r="B236" t="str">
            <v>芯片粉碎机</v>
          </cell>
        </row>
        <row r="237">
          <cell r="A237" t="str">
            <v>A02021105</v>
          </cell>
          <cell r="B237" t="str">
            <v>综合销毁设备</v>
          </cell>
        </row>
        <row r="238">
          <cell r="A238" t="str">
            <v>A02021199</v>
          </cell>
          <cell r="B238" t="str">
            <v>其他销毁设备</v>
          </cell>
        </row>
        <row r="239">
          <cell r="A239" t="str">
            <v>A020212</v>
          </cell>
          <cell r="B239" t="str">
            <v>条码打印机</v>
          </cell>
        </row>
        <row r="240">
          <cell r="A240" t="str">
            <v>A020213</v>
          </cell>
          <cell r="B240" t="str">
            <v>条码扫描器</v>
          </cell>
        </row>
        <row r="241">
          <cell r="A241" t="str">
            <v>A020214</v>
          </cell>
          <cell r="B241" t="str">
            <v>会计机械</v>
          </cell>
        </row>
        <row r="242">
          <cell r="A242" t="str">
            <v>A02021401</v>
          </cell>
          <cell r="B242" t="str">
            <v>计算器</v>
          </cell>
        </row>
        <row r="243">
          <cell r="A243" t="str">
            <v>A02021499</v>
          </cell>
          <cell r="B243" t="str">
            <v>其他会计机械</v>
          </cell>
        </row>
        <row r="244">
          <cell r="A244" t="str">
            <v>A020215</v>
          </cell>
          <cell r="B244" t="str">
            <v>制图机械</v>
          </cell>
        </row>
        <row r="245">
          <cell r="A245" t="str">
            <v>A020216</v>
          </cell>
          <cell r="B245" t="str">
            <v>打字机</v>
          </cell>
        </row>
        <row r="246">
          <cell r="A246" t="str">
            <v>A020217</v>
          </cell>
          <cell r="B246" t="str">
            <v>地址打印机</v>
          </cell>
        </row>
        <row r="247">
          <cell r="A247" t="str">
            <v>A020218</v>
          </cell>
          <cell r="B247" t="str">
            <v>办公设备零部件</v>
          </cell>
        </row>
        <row r="248">
          <cell r="A248" t="str">
            <v>A020299</v>
          </cell>
          <cell r="B248" t="str">
            <v>其他办公设备</v>
          </cell>
        </row>
        <row r="249">
          <cell r="A249" t="str">
            <v>A0203</v>
          </cell>
          <cell r="B249" t="str">
            <v>车辆</v>
          </cell>
        </row>
        <row r="250">
          <cell r="A250" t="str">
            <v>A020301</v>
          </cell>
          <cell r="B250" t="str">
            <v>载货汽车（含自卸汽车）</v>
          </cell>
        </row>
        <row r="251">
          <cell r="A251" t="str">
            <v>A020302</v>
          </cell>
          <cell r="B251" t="str">
            <v>牵引汽车</v>
          </cell>
        </row>
        <row r="252">
          <cell r="A252" t="str">
            <v>A02030201</v>
          </cell>
          <cell r="B252" t="str">
            <v>半挂牵引汽车</v>
          </cell>
        </row>
        <row r="253">
          <cell r="A253" t="str">
            <v>A02030202</v>
          </cell>
          <cell r="B253" t="str">
            <v>全挂牵引汽车</v>
          </cell>
        </row>
        <row r="254">
          <cell r="A254" t="str">
            <v>A02030203</v>
          </cell>
          <cell r="B254" t="str">
            <v>特种牵引车</v>
          </cell>
        </row>
        <row r="255">
          <cell r="A255" t="str">
            <v>A02030299</v>
          </cell>
          <cell r="B255" t="str">
            <v>其他牵引汽车</v>
          </cell>
        </row>
        <row r="256">
          <cell r="A256" t="str">
            <v>A020303</v>
          </cell>
          <cell r="B256" t="str">
            <v>汽车挂车</v>
          </cell>
        </row>
        <row r="257">
          <cell r="A257" t="str">
            <v>A020304</v>
          </cell>
          <cell r="B257" t="str">
            <v>汽车列车</v>
          </cell>
        </row>
        <row r="258">
          <cell r="A258" t="str">
            <v>A020305</v>
          </cell>
          <cell r="B258" t="str">
            <v>乘用车（轿车）</v>
          </cell>
        </row>
        <row r="259">
          <cell r="A259" t="str">
            <v>A02030501</v>
          </cell>
          <cell r="B259" t="str">
            <v>轿车</v>
          </cell>
        </row>
        <row r="260">
          <cell r="A260" t="str">
            <v>A02030502</v>
          </cell>
          <cell r="B260" t="str">
            <v>越野车</v>
          </cell>
        </row>
        <row r="261">
          <cell r="A261" t="str">
            <v>A02030503</v>
          </cell>
          <cell r="B261" t="str">
            <v>商务车</v>
          </cell>
        </row>
        <row r="262">
          <cell r="A262" t="str">
            <v>A02030599</v>
          </cell>
          <cell r="B262" t="str">
            <v>其他乘用车（轿车）</v>
          </cell>
        </row>
        <row r="263">
          <cell r="A263" t="str">
            <v>A020306</v>
          </cell>
          <cell r="B263" t="str">
            <v>客车</v>
          </cell>
        </row>
        <row r="264">
          <cell r="A264" t="str">
            <v>A02030601</v>
          </cell>
          <cell r="B264" t="str">
            <v>小型客车</v>
          </cell>
        </row>
        <row r="265">
          <cell r="A265" t="str">
            <v>A02030602</v>
          </cell>
          <cell r="B265" t="str">
            <v>大中型客车</v>
          </cell>
        </row>
        <row r="266">
          <cell r="A266" t="str">
            <v>A02030699</v>
          </cell>
          <cell r="B266" t="str">
            <v>其他客车</v>
          </cell>
        </row>
        <row r="267">
          <cell r="A267" t="str">
            <v>A020307</v>
          </cell>
          <cell r="B267" t="str">
            <v>专用车辆</v>
          </cell>
        </row>
        <row r="268">
          <cell r="A268" t="str">
            <v>A02030701</v>
          </cell>
          <cell r="B268" t="str">
            <v>厢式专用汽车</v>
          </cell>
        </row>
        <row r="269">
          <cell r="A269" t="str">
            <v>A02030702</v>
          </cell>
          <cell r="B269" t="str">
            <v>罐式专用汽车</v>
          </cell>
        </row>
        <row r="270">
          <cell r="A270" t="str">
            <v>A02030703</v>
          </cell>
          <cell r="B270" t="str">
            <v>集装箱运输车辆</v>
          </cell>
        </row>
        <row r="271">
          <cell r="A271" t="str">
            <v>A02030704</v>
          </cell>
          <cell r="B271" t="str">
            <v>科学考察车辆</v>
          </cell>
        </row>
        <row r="272">
          <cell r="A272" t="str">
            <v>A02030705</v>
          </cell>
          <cell r="B272" t="str">
            <v>工程作业车辆</v>
          </cell>
        </row>
        <row r="273">
          <cell r="A273" t="str">
            <v>A02030706</v>
          </cell>
          <cell r="B273" t="str">
            <v>雪地专用车辆</v>
          </cell>
        </row>
        <row r="274">
          <cell r="A274" t="str">
            <v>A02030707</v>
          </cell>
          <cell r="B274" t="str">
            <v>校车</v>
          </cell>
        </row>
        <row r="275">
          <cell r="A275" t="str">
            <v>A02030708</v>
          </cell>
          <cell r="B275" t="str">
            <v>消防车</v>
          </cell>
        </row>
        <row r="276">
          <cell r="A276" t="str">
            <v>A02030709</v>
          </cell>
          <cell r="B276" t="str">
            <v>警车</v>
          </cell>
        </row>
        <row r="277">
          <cell r="A277" t="str">
            <v>A02030710</v>
          </cell>
          <cell r="B277" t="str">
            <v>布障车</v>
          </cell>
        </row>
        <row r="278">
          <cell r="A278" t="str">
            <v>A02030711</v>
          </cell>
          <cell r="B278" t="str">
            <v>清障车</v>
          </cell>
        </row>
        <row r="279">
          <cell r="A279" t="str">
            <v>A02030712</v>
          </cell>
          <cell r="B279" t="str">
            <v>排爆车</v>
          </cell>
        </row>
        <row r="280">
          <cell r="A280" t="str">
            <v>A02030713</v>
          </cell>
          <cell r="B280" t="str">
            <v>装甲防暴车</v>
          </cell>
        </row>
        <row r="281">
          <cell r="A281" t="str">
            <v>A02030714</v>
          </cell>
          <cell r="B281" t="str">
            <v>水炮车</v>
          </cell>
        </row>
        <row r="282">
          <cell r="A282" t="str">
            <v>A02030715</v>
          </cell>
          <cell r="B282" t="str">
            <v>攀登车</v>
          </cell>
        </row>
        <row r="283">
          <cell r="A283" t="str">
            <v>A02030716</v>
          </cell>
          <cell r="B283" t="str">
            <v>通讯指挥车</v>
          </cell>
        </row>
        <row r="284">
          <cell r="A284" t="str">
            <v>A02030717</v>
          </cell>
          <cell r="B284" t="str">
            <v>交通划线车</v>
          </cell>
        </row>
        <row r="285">
          <cell r="A285" t="str">
            <v>A02030718</v>
          </cell>
          <cell r="B285" t="str">
            <v>防弹车</v>
          </cell>
        </row>
        <row r="286">
          <cell r="A286" t="str">
            <v>A02030719</v>
          </cell>
          <cell r="B286" t="str">
            <v>医疗车</v>
          </cell>
        </row>
        <row r="287">
          <cell r="A287" t="str">
            <v>A02030720</v>
          </cell>
          <cell r="B287" t="str">
            <v>通信专用车</v>
          </cell>
        </row>
        <row r="288">
          <cell r="A288" t="str">
            <v>A02030721</v>
          </cell>
          <cell r="B288" t="str">
            <v>抢险车</v>
          </cell>
        </row>
        <row r="289">
          <cell r="A289" t="str">
            <v>A02030722</v>
          </cell>
          <cell r="B289" t="str">
            <v>殡仪车</v>
          </cell>
        </row>
        <row r="290">
          <cell r="A290" t="str">
            <v>A02030723</v>
          </cell>
          <cell r="B290" t="str">
            <v>运钞专用车</v>
          </cell>
        </row>
        <row r="291">
          <cell r="A291" t="str">
            <v>A02030724</v>
          </cell>
          <cell r="B291" t="str">
            <v>人民法院特种专业技术用
车</v>
          </cell>
        </row>
        <row r="292">
          <cell r="A292" t="str">
            <v>A02030725</v>
          </cell>
          <cell r="B292" t="str">
            <v>渔政执法车</v>
          </cell>
        </row>
        <row r="293">
          <cell r="A293" t="str">
            <v>A02030726</v>
          </cell>
          <cell r="B293" t="str">
            <v>海事执法车</v>
          </cell>
        </row>
        <row r="294">
          <cell r="A294" t="str">
            <v>A02030727</v>
          </cell>
          <cell r="B294" t="str">
            <v>机动起重车</v>
          </cell>
        </row>
        <row r="295">
          <cell r="A295" t="str">
            <v>A02030728</v>
          </cell>
          <cell r="B295" t="str">
            <v>清洁卫生车辆</v>
          </cell>
        </row>
        <row r="296">
          <cell r="A296" t="str">
            <v>A0203072801</v>
          </cell>
          <cell r="B296" t="str">
            <v>垃圾车</v>
          </cell>
        </row>
        <row r="297">
          <cell r="A297" t="str">
            <v>A0203072802</v>
          </cell>
          <cell r="B297" t="str">
            <v>洒水车</v>
          </cell>
        </row>
        <row r="298">
          <cell r="A298" t="str">
            <v>A0203072803</v>
          </cell>
          <cell r="B298" t="str">
            <v>街道清洗清扫车</v>
          </cell>
        </row>
        <row r="299">
          <cell r="A299" t="str">
            <v>A0203072804</v>
          </cell>
          <cell r="B299" t="str">
            <v>除冰车</v>
          </cell>
        </row>
        <row r="300">
          <cell r="A300" t="str">
            <v>A0203072805</v>
          </cell>
          <cell r="B300" t="str">
            <v>扫雪车</v>
          </cell>
        </row>
        <row r="301">
          <cell r="A301" t="str">
            <v>A0203072899</v>
          </cell>
          <cell r="B301" t="str">
            <v>其他清洁卫生车辆</v>
          </cell>
        </row>
        <row r="302">
          <cell r="A302" t="str">
            <v>A02030729</v>
          </cell>
          <cell r="B302" t="str">
            <v>冷藏车</v>
          </cell>
        </row>
        <row r="303">
          <cell r="A303" t="str">
            <v>A02030730</v>
          </cell>
          <cell r="B303" t="str">
            <v>炊事车</v>
          </cell>
        </row>
        <row r="304">
          <cell r="A304" t="str">
            <v>A02030799</v>
          </cell>
          <cell r="B304" t="str">
            <v>其他专用汽车</v>
          </cell>
        </row>
        <row r="305">
          <cell r="A305" t="str">
            <v>A020308</v>
          </cell>
          <cell r="B305" t="str">
            <v>城市交通车辆</v>
          </cell>
        </row>
        <row r="306">
          <cell r="A306" t="str">
            <v>A02030801</v>
          </cell>
          <cell r="B306" t="str">
            <v>公共汽车</v>
          </cell>
        </row>
        <row r="307">
          <cell r="A307" t="str">
            <v>A02030802</v>
          </cell>
          <cell r="B307" t="str">
            <v>有轨电车</v>
          </cell>
        </row>
        <row r="308">
          <cell r="A308" t="str">
            <v>A02030803</v>
          </cell>
          <cell r="B308" t="str">
            <v>无轨电车</v>
          </cell>
        </row>
        <row r="309">
          <cell r="A309" t="str">
            <v>A02030804</v>
          </cell>
          <cell r="B309" t="str">
            <v>轨道交通车辆</v>
          </cell>
        </row>
        <row r="310">
          <cell r="A310" t="str">
            <v>A0203080401</v>
          </cell>
          <cell r="B310" t="str">
            <v>地铁、城铁客车</v>
          </cell>
        </row>
        <row r="311">
          <cell r="A311" t="str">
            <v>A0203080499</v>
          </cell>
          <cell r="B311" t="str">
            <v>其他轨道机动车辆</v>
          </cell>
        </row>
        <row r="312">
          <cell r="A312" t="str">
            <v>A020309</v>
          </cell>
          <cell r="B312" t="str">
            <v>摩托车</v>
          </cell>
        </row>
        <row r="313">
          <cell r="A313" t="str">
            <v>A02030901</v>
          </cell>
          <cell r="B313" t="str">
            <v>两轮摩托车</v>
          </cell>
        </row>
        <row r="314">
          <cell r="A314" t="str">
            <v>A02030902</v>
          </cell>
          <cell r="B314" t="str">
            <v>三轮摩托车</v>
          </cell>
        </row>
        <row r="315">
          <cell r="A315" t="str">
            <v>A0203090201</v>
          </cell>
          <cell r="B315" t="str">
            <v>正三轮摩托车</v>
          </cell>
        </row>
        <row r="316">
          <cell r="A316" t="str">
            <v>A0203090202</v>
          </cell>
          <cell r="B316" t="str">
            <v>边三轮摩托车</v>
          </cell>
        </row>
        <row r="317">
          <cell r="A317" t="str">
            <v>A02030999</v>
          </cell>
          <cell r="B317" t="str">
            <v>其他摩托车</v>
          </cell>
        </row>
        <row r="318">
          <cell r="A318" t="str">
            <v>A020310</v>
          </cell>
          <cell r="B318" t="str">
            <v>电动自行车</v>
          </cell>
        </row>
        <row r="319">
          <cell r="A319" t="str">
            <v>A020311</v>
          </cell>
          <cell r="B319" t="str">
            <v>轮椅车</v>
          </cell>
        </row>
        <row r="320">
          <cell r="A320" t="str">
            <v>A02031101</v>
          </cell>
          <cell r="B320" t="str">
            <v>机动轮椅车（残疾人摩托
车）</v>
          </cell>
        </row>
        <row r="321">
          <cell r="A321" t="str">
            <v>A02031102</v>
          </cell>
          <cell r="B321" t="str">
            <v>电动轮椅车（道路型）</v>
          </cell>
        </row>
        <row r="322">
          <cell r="A322" t="str">
            <v>A020312</v>
          </cell>
          <cell r="B322" t="str">
            <v>非机动车辆</v>
          </cell>
        </row>
        <row r="323">
          <cell r="A323" t="str">
            <v>A02031201</v>
          </cell>
          <cell r="B323" t="str">
            <v>人力车</v>
          </cell>
        </row>
        <row r="324">
          <cell r="A324" t="str">
            <v>A0203120101</v>
          </cell>
          <cell r="B324" t="str">
            <v>脚踏车</v>
          </cell>
        </row>
        <row r="325">
          <cell r="A325" t="str">
            <v>A0203120102</v>
          </cell>
          <cell r="B325" t="str">
            <v>手推车</v>
          </cell>
        </row>
        <row r="326">
          <cell r="A326" t="str">
            <v>A0203120199</v>
          </cell>
          <cell r="B326" t="str">
            <v>其他人力车</v>
          </cell>
        </row>
        <row r="327">
          <cell r="A327" t="str">
            <v>A02031202</v>
          </cell>
          <cell r="B327" t="str">
            <v>畜力车</v>
          </cell>
        </row>
        <row r="328">
          <cell r="A328" t="str">
            <v>A02031299</v>
          </cell>
          <cell r="B328" t="str">
            <v>其他非机动车</v>
          </cell>
        </row>
        <row r="329">
          <cell r="A329" t="str">
            <v>A020313</v>
          </cell>
          <cell r="B329" t="str">
            <v>车辆附属设施及零部件</v>
          </cell>
        </row>
        <row r="330">
          <cell r="A330" t="str">
            <v>A020399</v>
          </cell>
          <cell r="B330" t="str">
            <v>其他车辆</v>
          </cell>
        </row>
        <row r="331">
          <cell r="A331" t="str">
            <v>A0204</v>
          </cell>
          <cell r="B331" t="str">
            <v>图书档案设备</v>
          </cell>
        </row>
        <row r="332">
          <cell r="A332" t="str">
            <v>A020401</v>
          </cell>
          <cell r="B332" t="str">
            <v>图书档案装具</v>
          </cell>
        </row>
        <row r="333">
          <cell r="A333" t="str">
            <v>A02040101</v>
          </cell>
          <cell r="B333" t="str">
            <v>固定架、密集架</v>
          </cell>
        </row>
        <row r="334">
          <cell r="A334" t="str">
            <v>A02040102</v>
          </cell>
          <cell r="B334" t="str">
            <v>案卷柜</v>
          </cell>
        </row>
        <row r="335">
          <cell r="A335" t="str">
            <v>A02040103</v>
          </cell>
          <cell r="B335" t="str">
            <v>底图柜</v>
          </cell>
        </row>
        <row r="336">
          <cell r="A336" t="str">
            <v>A02040104</v>
          </cell>
          <cell r="B336" t="str">
            <v>磁带柜</v>
          </cell>
        </row>
        <row r="337">
          <cell r="A337" t="str">
            <v>A02040105</v>
          </cell>
          <cell r="B337" t="str">
            <v>卡片柜</v>
          </cell>
        </row>
        <row r="338">
          <cell r="A338" t="str">
            <v>A02040106</v>
          </cell>
          <cell r="B338" t="str">
            <v>防磁柜</v>
          </cell>
        </row>
        <row r="339">
          <cell r="A339" t="str">
            <v>A02040199</v>
          </cell>
          <cell r="B339" t="str">
            <v>其他图书档案装具</v>
          </cell>
        </row>
        <row r="340">
          <cell r="A340" t="str">
            <v>A020402</v>
          </cell>
          <cell r="B340" t="str">
            <v>缩微设备</v>
          </cell>
        </row>
        <row r="341">
          <cell r="A341" t="str">
            <v>A02040201</v>
          </cell>
          <cell r="B341" t="str">
            <v>缩微摄影机</v>
          </cell>
        </row>
        <row r="342">
          <cell r="A342" t="str">
            <v>A02040202</v>
          </cell>
          <cell r="B342" t="str">
            <v>冲洗机</v>
          </cell>
        </row>
        <row r="343">
          <cell r="A343" t="str">
            <v>A02040203</v>
          </cell>
          <cell r="B343" t="str">
            <v>拷贝机</v>
          </cell>
        </row>
        <row r="344">
          <cell r="A344" t="str">
            <v>A02040204</v>
          </cell>
          <cell r="B344" t="str">
            <v>阅读器</v>
          </cell>
        </row>
        <row r="345">
          <cell r="A345" t="str">
            <v>A02040205</v>
          </cell>
          <cell r="B345" t="str">
            <v>阅读复印机</v>
          </cell>
        </row>
        <row r="346">
          <cell r="A346" t="str">
            <v>A02040206</v>
          </cell>
          <cell r="B346" t="str">
            <v>放大复印机</v>
          </cell>
        </row>
        <row r="347">
          <cell r="A347" t="str">
            <v>A02040207</v>
          </cell>
          <cell r="B347" t="str">
            <v>胶片装片机</v>
          </cell>
        </row>
        <row r="348">
          <cell r="A348" t="str">
            <v>A02040208</v>
          </cell>
          <cell r="B348" t="str">
            <v>缩微品检索设备</v>
          </cell>
        </row>
        <row r="349">
          <cell r="A349" t="str">
            <v>A02040209</v>
          </cell>
          <cell r="B349" t="str">
            <v>胶片剪接设备</v>
          </cell>
        </row>
        <row r="350">
          <cell r="A350" t="str">
            <v>A02040210</v>
          </cell>
          <cell r="B350" t="str">
            <v>胶片洁片设备</v>
          </cell>
        </row>
        <row r="351">
          <cell r="A351" t="str">
            <v>A02040299</v>
          </cell>
          <cell r="B351" t="str">
            <v>其他缩微设备</v>
          </cell>
        </row>
        <row r="352">
          <cell r="A352" t="str">
            <v>A020403</v>
          </cell>
          <cell r="B352" t="str">
            <v>图书档案消毒设备</v>
          </cell>
        </row>
        <row r="353">
          <cell r="A353" t="str">
            <v>A02040301</v>
          </cell>
          <cell r="B353" t="str">
            <v>物理方法消毒设备</v>
          </cell>
        </row>
        <row r="354">
          <cell r="A354" t="str">
            <v>A02040302</v>
          </cell>
          <cell r="B354" t="str">
            <v>化学方法消毒设备</v>
          </cell>
        </row>
        <row r="355">
          <cell r="A355" t="str">
            <v>A020404</v>
          </cell>
          <cell r="B355" t="str">
            <v>图书档案设备的零附件</v>
          </cell>
        </row>
        <row r="356">
          <cell r="A356" t="str">
            <v>A020499</v>
          </cell>
          <cell r="B356" t="str">
            <v>其他图书档案设备</v>
          </cell>
        </row>
        <row r="357">
          <cell r="A357" t="str">
            <v>A0205</v>
          </cell>
          <cell r="B357" t="str">
            <v>机械设备</v>
          </cell>
        </row>
        <row r="358">
          <cell r="A358" t="str">
            <v>A020501</v>
          </cell>
          <cell r="B358" t="str">
            <v>内燃机</v>
          </cell>
        </row>
        <row r="359">
          <cell r="A359" t="str">
            <v>A02050101</v>
          </cell>
          <cell r="B359" t="str">
            <v>柴油内燃机</v>
          </cell>
        </row>
        <row r="360">
          <cell r="A360" t="str">
            <v>A02050102</v>
          </cell>
          <cell r="B360" t="str">
            <v>汽油内燃机</v>
          </cell>
        </row>
        <row r="361">
          <cell r="A361" t="str">
            <v>A02050103</v>
          </cell>
          <cell r="B361" t="str">
            <v>气体燃料内燃机</v>
          </cell>
        </row>
        <row r="362">
          <cell r="A362" t="str">
            <v>A02050199</v>
          </cell>
          <cell r="B362" t="str">
            <v>其他内燃机</v>
          </cell>
        </row>
        <row r="363">
          <cell r="A363" t="str">
            <v>A020502</v>
          </cell>
          <cell r="B363" t="str">
            <v>燃气轮机</v>
          </cell>
        </row>
        <row r="364">
          <cell r="A364" t="str">
            <v>A020503</v>
          </cell>
          <cell r="B364" t="str">
            <v>汽轮机</v>
          </cell>
        </row>
        <row r="365">
          <cell r="A365" t="str">
            <v>A020504</v>
          </cell>
          <cell r="B365" t="str">
            <v>锅炉</v>
          </cell>
        </row>
        <row r="366">
          <cell r="A366" t="str">
            <v>A02050401</v>
          </cell>
          <cell r="B366" t="str">
            <v>工业锅炉</v>
          </cell>
        </row>
        <row r="367">
          <cell r="A367" t="str">
            <v>A02050402</v>
          </cell>
          <cell r="B367" t="str">
            <v>民用锅炉</v>
          </cell>
        </row>
        <row r="368">
          <cell r="A368" t="str">
            <v>A020505</v>
          </cell>
          <cell r="B368" t="str">
            <v>水轮机</v>
          </cell>
        </row>
        <row r="369">
          <cell r="A369" t="str">
            <v>A020506</v>
          </cell>
          <cell r="B369" t="str">
            <v>风力机</v>
          </cell>
        </row>
        <row r="370">
          <cell r="A370" t="str">
            <v>A020507</v>
          </cell>
          <cell r="B370" t="str">
            <v>潮汐动力机械</v>
          </cell>
        </row>
        <row r="371">
          <cell r="A371" t="str">
            <v>A020508</v>
          </cell>
          <cell r="B371" t="str">
            <v>液压机械</v>
          </cell>
        </row>
        <row r="372">
          <cell r="A372" t="str">
            <v>A02050801</v>
          </cell>
          <cell r="B372" t="str">
            <v>液压缸</v>
          </cell>
        </row>
        <row r="373">
          <cell r="A373" t="str">
            <v>A02050802</v>
          </cell>
          <cell r="B373" t="str">
            <v>液压泵</v>
          </cell>
        </row>
        <row r="374">
          <cell r="A374" t="str">
            <v>A02050803</v>
          </cell>
          <cell r="B374" t="str">
            <v>液压阀</v>
          </cell>
        </row>
        <row r="375">
          <cell r="A375" t="str">
            <v>A02050804</v>
          </cell>
          <cell r="B375" t="str">
            <v>液压马达</v>
          </cell>
        </row>
        <row r="376">
          <cell r="A376" t="str">
            <v>A02050805</v>
          </cell>
          <cell r="B376" t="str">
            <v>液压管件</v>
          </cell>
        </row>
        <row r="377">
          <cell r="A377" t="str">
            <v>A02050806</v>
          </cell>
          <cell r="B377" t="str">
            <v>液力变矩器</v>
          </cell>
        </row>
        <row r="378">
          <cell r="A378" t="str">
            <v>A02050807</v>
          </cell>
          <cell r="B378" t="str">
            <v>液压元件</v>
          </cell>
        </row>
        <row r="379">
          <cell r="A379" t="str">
            <v>A02050899</v>
          </cell>
          <cell r="B379" t="str">
            <v>其他液压机械</v>
          </cell>
        </row>
        <row r="380">
          <cell r="A380" t="str">
            <v>A020509</v>
          </cell>
          <cell r="B380" t="str">
            <v>金属加工设备</v>
          </cell>
        </row>
        <row r="381">
          <cell r="A381" t="str">
            <v>A02050901</v>
          </cell>
          <cell r="B381" t="str">
            <v>金属切削机床</v>
          </cell>
        </row>
        <row r="382">
          <cell r="A382" t="str">
            <v>A02050902</v>
          </cell>
          <cell r="B382" t="str">
            <v>锻压机械设备</v>
          </cell>
        </row>
        <row r="383">
          <cell r="A383" t="str">
            <v>A02050903</v>
          </cell>
          <cell r="B383" t="str">
            <v>铸造设备</v>
          </cell>
        </row>
        <row r="384">
          <cell r="A384" t="str">
            <v>A02050904</v>
          </cell>
          <cell r="B384" t="str">
            <v>工业机械手</v>
          </cell>
        </row>
        <row r="385">
          <cell r="A385" t="str">
            <v>A02050905</v>
          </cell>
          <cell r="B385" t="str">
            <v>工业机器人</v>
          </cell>
        </row>
        <row r="386">
          <cell r="A386" t="str">
            <v>A02050906</v>
          </cell>
          <cell r="B386" t="str">
            <v>热处理设备</v>
          </cell>
        </row>
        <row r="387">
          <cell r="A387" t="str">
            <v>A02050907</v>
          </cell>
          <cell r="B387" t="str">
            <v>金属切割设备</v>
          </cell>
        </row>
        <row r="388">
          <cell r="A388" t="str">
            <v>A02050908</v>
          </cell>
          <cell r="B388" t="str">
            <v>金属焊接设备</v>
          </cell>
        </row>
        <row r="389">
          <cell r="A389" t="str">
            <v>A02050909</v>
          </cell>
          <cell r="B389" t="str">
            <v>金属表面处理设备</v>
          </cell>
        </row>
        <row r="390">
          <cell r="A390" t="str">
            <v>A02050910</v>
          </cell>
          <cell r="B390" t="str">
            <v>金属喷涂设备</v>
          </cell>
        </row>
        <row r="391">
          <cell r="A391" t="str">
            <v>A02050911</v>
          </cell>
          <cell r="B391" t="str">
            <v>粉末冶金设备</v>
          </cell>
        </row>
        <row r="392">
          <cell r="A392" t="str">
            <v>A02050912</v>
          </cell>
          <cell r="B392" t="str">
            <v>通用工业窑炉</v>
          </cell>
        </row>
        <row r="393">
          <cell r="A393" t="str">
            <v>A02050999</v>
          </cell>
          <cell r="B393" t="str">
            <v>其他金属加工设备</v>
          </cell>
        </row>
        <row r="394">
          <cell r="A394" t="str">
            <v>A020510</v>
          </cell>
          <cell r="B394" t="str">
            <v>塑料压制液压机</v>
          </cell>
        </row>
        <row r="395">
          <cell r="A395" t="str">
            <v>A020511</v>
          </cell>
          <cell r="B395" t="str">
            <v>成板机械</v>
          </cell>
        </row>
        <row r="396">
          <cell r="A396" t="str">
            <v>A020512</v>
          </cell>
          <cell r="B396" t="str">
            <v>起重设备</v>
          </cell>
        </row>
        <row r="397">
          <cell r="A397" t="str">
            <v>A02051201</v>
          </cell>
          <cell r="B397" t="str">
            <v>轻小型起重设备</v>
          </cell>
        </row>
        <row r="398">
          <cell r="A398" t="str">
            <v>A02051202</v>
          </cell>
          <cell r="B398" t="str">
            <v>桥式起重机</v>
          </cell>
        </row>
        <row r="399">
          <cell r="A399" t="str">
            <v>A02051203</v>
          </cell>
          <cell r="B399" t="str">
            <v>门式起重机</v>
          </cell>
        </row>
        <row r="400">
          <cell r="A400" t="str">
            <v>A02051204</v>
          </cell>
          <cell r="B400" t="str">
            <v>半门式起重机</v>
          </cell>
        </row>
        <row r="401">
          <cell r="A401" t="str">
            <v>A02051205</v>
          </cell>
          <cell r="B401" t="str">
            <v>浮式起重机</v>
          </cell>
        </row>
        <row r="402">
          <cell r="A402" t="str">
            <v>A02051206</v>
          </cell>
          <cell r="B402" t="str">
            <v>缆索起重机</v>
          </cell>
        </row>
        <row r="403">
          <cell r="A403" t="str">
            <v>A02051207</v>
          </cell>
          <cell r="B403" t="str">
            <v>门座式起重机</v>
          </cell>
        </row>
        <row r="404">
          <cell r="A404" t="str">
            <v>A02051208</v>
          </cell>
          <cell r="B404" t="str">
            <v>港口门座式起重机</v>
          </cell>
        </row>
        <row r="405">
          <cell r="A405" t="str">
            <v>A02051209</v>
          </cell>
          <cell r="B405" t="str">
            <v>塔式起重机</v>
          </cell>
        </row>
        <row r="406">
          <cell r="A406" t="str">
            <v>A02051210</v>
          </cell>
          <cell r="B406" t="str">
            <v>冶金起重机</v>
          </cell>
        </row>
        <row r="407">
          <cell r="A407" t="str">
            <v>A02051211</v>
          </cell>
          <cell r="B407" t="str">
            <v>铁路起重机</v>
          </cell>
        </row>
        <row r="408">
          <cell r="A408" t="str">
            <v>A02051212</v>
          </cell>
          <cell r="B408" t="str">
            <v>流动式起重机</v>
          </cell>
        </row>
        <row r="409">
          <cell r="A409" t="str">
            <v>A02051213</v>
          </cell>
          <cell r="B409" t="str">
            <v>甲板起重机</v>
          </cell>
        </row>
        <row r="410">
          <cell r="A410" t="str">
            <v>A02051214</v>
          </cell>
          <cell r="B410" t="str">
            <v>桅杆起重机</v>
          </cell>
        </row>
        <row r="411">
          <cell r="A411" t="str">
            <v>A02051215</v>
          </cell>
          <cell r="B411" t="str">
            <v>悬臂起重机</v>
          </cell>
        </row>
        <row r="412">
          <cell r="A412" t="str">
            <v>A02051216</v>
          </cell>
          <cell r="B412" t="str">
            <v>平衡式起重机</v>
          </cell>
        </row>
        <row r="413">
          <cell r="A413" t="str">
            <v>A02051217</v>
          </cell>
          <cell r="B413" t="str">
            <v>起重滑车</v>
          </cell>
        </row>
        <row r="414">
          <cell r="A414" t="str">
            <v>A02051218</v>
          </cell>
          <cell r="B414" t="str">
            <v>起重葫芦</v>
          </cell>
        </row>
        <row r="415">
          <cell r="A415" t="str">
            <v>A02051219</v>
          </cell>
          <cell r="B415" t="str">
            <v>绞车和绞盘</v>
          </cell>
        </row>
        <row r="416">
          <cell r="A416" t="str">
            <v>A02051220</v>
          </cell>
          <cell r="B416" t="str">
            <v>千斤顶</v>
          </cell>
        </row>
        <row r="417">
          <cell r="A417" t="str">
            <v>A02051221</v>
          </cell>
          <cell r="B417" t="str">
            <v>悬挂单轨系统</v>
          </cell>
        </row>
        <row r="418">
          <cell r="A418" t="str">
            <v>A02051222</v>
          </cell>
          <cell r="B418" t="str">
            <v>移动式吊运架</v>
          </cell>
        </row>
        <row r="419">
          <cell r="A419" t="str">
            <v>A02051223</v>
          </cell>
          <cell r="B419" t="str">
            <v>跨运车</v>
          </cell>
        </row>
        <row r="420">
          <cell r="A420" t="str">
            <v>A02051224</v>
          </cell>
          <cell r="B420" t="str">
            <v>升船机</v>
          </cell>
        </row>
        <row r="421">
          <cell r="A421" t="str">
            <v>A02051225</v>
          </cell>
          <cell r="B421" t="str">
            <v>水利闸门启闭机</v>
          </cell>
        </row>
        <row r="422">
          <cell r="A422" t="str">
            <v>A02051226</v>
          </cell>
          <cell r="B422" t="str">
            <v>滑模顶升机</v>
          </cell>
        </row>
        <row r="423">
          <cell r="A423" t="str">
            <v>A02051227</v>
          </cell>
          <cell r="B423" t="str">
            <v>起重用吊斗、铲、抓斗和夹
钳</v>
          </cell>
        </row>
        <row r="424">
          <cell r="A424" t="str">
            <v>A02051228</v>
          </cell>
          <cell r="B424" t="str">
            <v>电梯</v>
          </cell>
        </row>
        <row r="425">
          <cell r="A425" t="str">
            <v>A02051229</v>
          </cell>
          <cell r="B425" t="str">
            <v>自动扶梯</v>
          </cell>
        </row>
        <row r="426">
          <cell r="A426" t="str">
            <v>A02051230</v>
          </cell>
          <cell r="B426" t="str">
            <v>自动人行道</v>
          </cell>
        </row>
        <row r="427">
          <cell r="A427" t="str">
            <v>A02051299</v>
          </cell>
          <cell r="B427" t="str">
            <v>其他起重设备</v>
          </cell>
        </row>
        <row r="428">
          <cell r="A428" t="str">
            <v>A020513</v>
          </cell>
          <cell r="B428" t="str">
            <v>输送设备</v>
          </cell>
        </row>
        <row r="429">
          <cell r="A429" t="str">
            <v>A02051301</v>
          </cell>
          <cell r="B429" t="str">
            <v>带式输送机械</v>
          </cell>
        </row>
        <row r="430">
          <cell r="A430" t="str">
            <v>A02051302</v>
          </cell>
          <cell r="B430" t="str">
            <v>气动输送机</v>
          </cell>
        </row>
        <row r="431">
          <cell r="A431" t="str">
            <v>A02051303</v>
          </cell>
          <cell r="B431" t="str">
            <v>螺旋输送机</v>
          </cell>
        </row>
        <row r="432">
          <cell r="A432" t="str">
            <v>A02051304</v>
          </cell>
          <cell r="B432" t="str">
            <v>刮板输送机</v>
          </cell>
        </row>
        <row r="433">
          <cell r="A433" t="str">
            <v>A02051305</v>
          </cell>
          <cell r="B433" t="str">
            <v>埋刮板输送机</v>
          </cell>
        </row>
        <row r="434">
          <cell r="A434" t="str">
            <v>A02051306</v>
          </cell>
          <cell r="B434" t="str">
            <v>板式输送机</v>
          </cell>
        </row>
        <row r="435">
          <cell r="A435" t="str">
            <v>A02051307</v>
          </cell>
          <cell r="B435" t="str">
            <v>悬挂输送机</v>
          </cell>
        </row>
        <row r="436">
          <cell r="A436" t="str">
            <v>A02051308</v>
          </cell>
          <cell r="B436" t="str">
            <v>牵引链输送机械</v>
          </cell>
        </row>
        <row r="437">
          <cell r="A437" t="str">
            <v>A02051309</v>
          </cell>
          <cell r="B437" t="str">
            <v>斗式提升输送机</v>
          </cell>
        </row>
        <row r="438">
          <cell r="A438" t="str">
            <v>A02051310</v>
          </cell>
          <cell r="B438" t="str">
            <v>液力输送机</v>
          </cell>
        </row>
        <row r="439">
          <cell r="A439" t="str">
            <v>A02051311</v>
          </cell>
          <cell r="B439" t="str">
            <v>振动输送机</v>
          </cell>
        </row>
        <row r="440">
          <cell r="A440" t="str">
            <v>A02051312</v>
          </cell>
          <cell r="B440" t="str">
            <v>辊子输送机</v>
          </cell>
        </row>
        <row r="441">
          <cell r="A441" t="str">
            <v>A02051313</v>
          </cell>
          <cell r="B441" t="str">
            <v>升运机</v>
          </cell>
        </row>
        <row r="442">
          <cell r="A442" t="str">
            <v>A02051314</v>
          </cell>
          <cell r="B442" t="str">
            <v>架空索道输送设备</v>
          </cell>
        </row>
        <row r="443">
          <cell r="A443" t="str">
            <v>A02051315</v>
          </cell>
          <cell r="B443" t="str">
            <v>机场输送设备</v>
          </cell>
        </row>
        <row r="444">
          <cell r="A444" t="str">
            <v>A02051316</v>
          </cell>
          <cell r="B444" t="str">
            <v>集装箱</v>
          </cell>
        </row>
        <row r="445">
          <cell r="A445" t="str">
            <v>A02051317</v>
          </cell>
          <cell r="B445" t="str">
            <v>集装箱输送设备</v>
          </cell>
        </row>
        <row r="446">
          <cell r="A446" t="str">
            <v>A02051318</v>
          </cell>
          <cell r="B446" t="str">
            <v>输送管道</v>
          </cell>
        </row>
        <row r="447">
          <cell r="A447" t="str">
            <v>A02051319</v>
          </cell>
          <cell r="B447" t="str">
            <v>斜坡绞车</v>
          </cell>
        </row>
        <row r="448">
          <cell r="A448" t="str">
            <v>A02051399</v>
          </cell>
          <cell r="B448" t="str">
            <v>其他输送设备</v>
          </cell>
        </row>
        <row r="449">
          <cell r="A449" t="str">
            <v>A020514</v>
          </cell>
          <cell r="B449" t="str">
            <v>给料设备</v>
          </cell>
        </row>
        <row r="450">
          <cell r="A450" t="str">
            <v>A020515</v>
          </cell>
          <cell r="B450" t="str">
            <v>装卸设备</v>
          </cell>
        </row>
        <row r="451">
          <cell r="A451" t="str">
            <v>A02051501</v>
          </cell>
          <cell r="B451" t="str">
            <v>堆取机械</v>
          </cell>
        </row>
        <row r="452">
          <cell r="A452" t="str">
            <v>A02051502</v>
          </cell>
          <cell r="B452" t="str">
            <v>装船机</v>
          </cell>
        </row>
        <row r="453">
          <cell r="A453" t="str">
            <v>A02051503</v>
          </cell>
          <cell r="B453" t="str">
            <v>装车机</v>
          </cell>
        </row>
        <row r="454">
          <cell r="A454" t="str">
            <v>A02051504</v>
          </cell>
          <cell r="B454" t="str">
            <v>卸船机</v>
          </cell>
        </row>
        <row r="455">
          <cell r="A455" t="str">
            <v>A02051505</v>
          </cell>
          <cell r="B455" t="str">
            <v>卸车机</v>
          </cell>
        </row>
        <row r="456">
          <cell r="A456" t="str">
            <v>A02051506</v>
          </cell>
          <cell r="B456" t="str">
            <v>翻车机</v>
          </cell>
        </row>
        <row r="457">
          <cell r="A457" t="str">
            <v>A02051507</v>
          </cell>
          <cell r="B457" t="str">
            <v>原料混匀机</v>
          </cell>
        </row>
        <row r="458">
          <cell r="A458" t="str">
            <v>A02051599</v>
          </cell>
          <cell r="B458" t="str">
            <v>其他装卸设备</v>
          </cell>
        </row>
        <row r="459">
          <cell r="A459" t="str">
            <v>A020516</v>
          </cell>
          <cell r="B459" t="str">
            <v>仓储设备</v>
          </cell>
        </row>
        <row r="460">
          <cell r="A460" t="str">
            <v>A02051601</v>
          </cell>
          <cell r="B460" t="str">
            <v>立体仓库设备</v>
          </cell>
        </row>
        <row r="461">
          <cell r="A461" t="str">
            <v>A02051699</v>
          </cell>
          <cell r="B461" t="str">
            <v>其他仓储设备</v>
          </cell>
        </row>
        <row r="462">
          <cell r="A462" t="str">
            <v>A020517</v>
          </cell>
          <cell r="B462" t="str">
            <v>机械立体停车设备</v>
          </cell>
        </row>
        <row r="463">
          <cell r="A463" t="str">
            <v>A020518</v>
          </cell>
          <cell r="B463" t="str">
            <v>气垫搬运装置</v>
          </cell>
        </row>
        <row r="464">
          <cell r="A464" t="str">
            <v>A020519</v>
          </cell>
          <cell r="B464" t="str">
            <v>泵</v>
          </cell>
        </row>
        <row r="465">
          <cell r="A465" t="str">
            <v>A02051901</v>
          </cell>
          <cell r="B465" t="str">
            <v>离心泵</v>
          </cell>
        </row>
        <row r="466">
          <cell r="A466" t="str">
            <v>A02051902</v>
          </cell>
          <cell r="B466" t="str">
            <v>混流泵</v>
          </cell>
        </row>
        <row r="467">
          <cell r="A467" t="str">
            <v>A02051903</v>
          </cell>
          <cell r="B467" t="str">
            <v>轴流泵</v>
          </cell>
        </row>
        <row r="468">
          <cell r="A468" t="str">
            <v>A02051904</v>
          </cell>
          <cell r="B468" t="str">
            <v>往复泵</v>
          </cell>
        </row>
        <row r="469">
          <cell r="A469" t="str">
            <v>A02051905</v>
          </cell>
          <cell r="B469" t="str">
            <v>回转泵</v>
          </cell>
        </row>
        <row r="470">
          <cell r="A470" t="str">
            <v>A02051906</v>
          </cell>
          <cell r="B470" t="str">
            <v>旋涡泵</v>
          </cell>
        </row>
        <row r="471">
          <cell r="A471" t="str">
            <v>A02051907</v>
          </cell>
          <cell r="B471" t="str">
            <v>真空泵</v>
          </cell>
        </row>
        <row r="472">
          <cell r="A472" t="str">
            <v>A02051999</v>
          </cell>
          <cell r="B472" t="str">
            <v>其他泵</v>
          </cell>
        </row>
        <row r="473">
          <cell r="A473" t="str">
            <v>A020520</v>
          </cell>
          <cell r="B473" t="str">
            <v>风机</v>
          </cell>
        </row>
        <row r="474">
          <cell r="A474" t="str">
            <v>A02052001</v>
          </cell>
          <cell r="B474" t="str">
            <v>离心式风机</v>
          </cell>
        </row>
        <row r="475">
          <cell r="A475" t="str">
            <v>A02052002</v>
          </cell>
          <cell r="B475" t="str">
            <v>轴流风机</v>
          </cell>
        </row>
        <row r="476">
          <cell r="A476" t="str">
            <v>A02052003</v>
          </cell>
          <cell r="B476" t="str">
            <v>螺杆式风机</v>
          </cell>
        </row>
        <row r="477">
          <cell r="A477" t="str">
            <v>A02052099</v>
          </cell>
          <cell r="B477" t="str">
            <v>其他风机</v>
          </cell>
        </row>
        <row r="478">
          <cell r="A478" t="str">
            <v>A020521</v>
          </cell>
          <cell r="B478" t="str">
            <v>气体压缩机</v>
          </cell>
        </row>
        <row r="479">
          <cell r="A479" t="str">
            <v>A02052101</v>
          </cell>
          <cell r="B479" t="str">
            <v>离心式压缩机</v>
          </cell>
        </row>
        <row r="480">
          <cell r="A480" t="str">
            <v>A02052102</v>
          </cell>
          <cell r="B480" t="str">
            <v>轴（混）流式压缩机</v>
          </cell>
        </row>
        <row r="481">
          <cell r="A481" t="str">
            <v>A02052103</v>
          </cell>
          <cell r="B481" t="str">
            <v>往复式压缩机</v>
          </cell>
        </row>
        <row r="482">
          <cell r="A482" t="str">
            <v>A02052104</v>
          </cell>
          <cell r="B482" t="str">
            <v>螺杆式压缩机</v>
          </cell>
        </row>
        <row r="483">
          <cell r="A483" t="str">
            <v>A02052105</v>
          </cell>
          <cell r="B483" t="str">
            <v>刮板式压缩机</v>
          </cell>
        </row>
        <row r="484">
          <cell r="A484" t="str">
            <v>A02052106</v>
          </cell>
          <cell r="B484" t="str">
            <v>液环压缩机</v>
          </cell>
        </row>
        <row r="485">
          <cell r="A485" t="str">
            <v>A02052199</v>
          </cell>
          <cell r="B485" t="str">
            <v>其他气体压缩机</v>
          </cell>
        </row>
        <row r="486">
          <cell r="A486" t="str">
            <v>A020522</v>
          </cell>
          <cell r="B486" t="str">
            <v>气体分离及液化设备</v>
          </cell>
        </row>
        <row r="487">
          <cell r="A487" t="str">
            <v>A02052201</v>
          </cell>
          <cell r="B487" t="str">
            <v>空气分离设备</v>
          </cell>
        </row>
        <row r="488">
          <cell r="A488" t="str">
            <v>A02052202</v>
          </cell>
          <cell r="B488" t="str">
            <v>稀有气体提取设备</v>
          </cell>
        </row>
        <row r="489">
          <cell r="A489" t="str">
            <v>A02052203</v>
          </cell>
          <cell r="B489" t="str">
            <v>工业气体分离设备</v>
          </cell>
        </row>
        <row r="490">
          <cell r="A490" t="str">
            <v>A02052204</v>
          </cell>
          <cell r="B490" t="str">
            <v>气体液化设备</v>
          </cell>
        </row>
        <row r="491">
          <cell r="A491" t="str">
            <v>A02052205</v>
          </cell>
          <cell r="B491" t="str">
            <v>车装气体分离设备</v>
          </cell>
        </row>
        <row r="492">
          <cell r="A492" t="str">
            <v>A02052299</v>
          </cell>
          <cell r="B492" t="str">
            <v>其他气体分离及液化设备</v>
          </cell>
        </row>
        <row r="493">
          <cell r="A493" t="str">
            <v>A020523</v>
          </cell>
          <cell r="B493" t="str">
            <v>制冷空调设备</v>
          </cell>
        </row>
        <row r="494">
          <cell r="A494" t="str">
            <v>A02052301</v>
          </cell>
          <cell r="B494" t="str">
            <v>制冷压缩机</v>
          </cell>
        </row>
        <row r="495">
          <cell r="A495" t="str">
            <v>A02052302</v>
          </cell>
          <cell r="B495" t="str">
            <v>冷库制冷设备</v>
          </cell>
        </row>
        <row r="496">
          <cell r="A496" t="str">
            <v>A02052303</v>
          </cell>
          <cell r="B496" t="str">
            <v>冷藏箱柜</v>
          </cell>
        </row>
        <row r="497">
          <cell r="A497" t="str">
            <v>A02052304</v>
          </cell>
          <cell r="B497" t="str">
            <v>制冰设备</v>
          </cell>
        </row>
        <row r="498">
          <cell r="A498" t="str">
            <v>A02052305</v>
          </cell>
          <cell r="B498" t="str">
            <v>空调机组</v>
          </cell>
        </row>
        <row r="499">
          <cell r="A499" t="str">
            <v>A02052306</v>
          </cell>
          <cell r="B499" t="str">
            <v>恒温机、恒温机组</v>
          </cell>
        </row>
        <row r="500">
          <cell r="A500" t="str">
            <v>A02052307</v>
          </cell>
          <cell r="B500" t="str">
            <v>去湿机组</v>
          </cell>
        </row>
        <row r="501">
          <cell r="A501" t="str">
            <v>A02052308</v>
          </cell>
          <cell r="B501" t="str">
            <v>加湿机组</v>
          </cell>
        </row>
        <row r="502">
          <cell r="A502" t="str">
            <v>A02052309</v>
          </cell>
          <cell r="B502" t="str">
            <v>专用制冷、空调设备</v>
          </cell>
        </row>
        <row r="503">
          <cell r="A503" t="str">
            <v>A02052399</v>
          </cell>
          <cell r="B503" t="str">
            <v>其他制冷空调设备</v>
          </cell>
        </row>
        <row r="504">
          <cell r="A504" t="str">
            <v>A020524</v>
          </cell>
          <cell r="B504" t="str">
            <v>真空获得及其应用设备</v>
          </cell>
        </row>
        <row r="505">
          <cell r="A505" t="str">
            <v>A02052401</v>
          </cell>
          <cell r="B505" t="str">
            <v>真空获得设备</v>
          </cell>
        </row>
        <row r="506">
          <cell r="A506" t="str">
            <v>A02052402</v>
          </cell>
          <cell r="B506" t="str">
            <v>真空应用设备</v>
          </cell>
        </row>
        <row r="507">
          <cell r="A507" t="str">
            <v>A02052403</v>
          </cell>
          <cell r="B507" t="str">
            <v>真空检测设备</v>
          </cell>
        </row>
        <row r="508">
          <cell r="A508" t="str">
            <v>A02052404</v>
          </cell>
          <cell r="B508" t="str">
            <v>真空系统附件</v>
          </cell>
        </row>
        <row r="509">
          <cell r="A509" t="str">
            <v>A02052499</v>
          </cell>
          <cell r="B509" t="str">
            <v>其他真空获得及应设备</v>
          </cell>
        </row>
        <row r="510">
          <cell r="A510" t="str">
            <v>A020525</v>
          </cell>
          <cell r="B510" t="str">
            <v>分离及干燥设备</v>
          </cell>
        </row>
        <row r="511">
          <cell r="A511" t="str">
            <v>A02052501</v>
          </cell>
          <cell r="B511" t="str">
            <v>离心机</v>
          </cell>
        </row>
        <row r="512">
          <cell r="A512" t="str">
            <v>A02052502</v>
          </cell>
          <cell r="B512" t="str">
            <v>分离机</v>
          </cell>
        </row>
        <row r="513">
          <cell r="A513" t="str">
            <v>A02052503</v>
          </cell>
          <cell r="B513" t="str">
            <v>过滤机</v>
          </cell>
        </row>
        <row r="514">
          <cell r="A514" t="str">
            <v>A02052504</v>
          </cell>
          <cell r="B514" t="str">
            <v>萃取机</v>
          </cell>
        </row>
        <row r="515">
          <cell r="A515" t="str">
            <v>A02052505</v>
          </cell>
          <cell r="B515" t="str">
            <v>搅拌机械</v>
          </cell>
        </row>
        <row r="516">
          <cell r="A516" t="str">
            <v>A02052506</v>
          </cell>
          <cell r="B516" t="str">
            <v>浓缩机械</v>
          </cell>
        </row>
        <row r="517">
          <cell r="A517" t="str">
            <v>A02052507</v>
          </cell>
          <cell r="B517" t="str">
            <v>干燥机械</v>
          </cell>
        </row>
        <row r="518">
          <cell r="A518" t="str">
            <v>A02052599</v>
          </cell>
          <cell r="B518" t="str">
            <v>其他分离及干燥设备</v>
          </cell>
        </row>
        <row r="519">
          <cell r="A519" t="str">
            <v>A020526</v>
          </cell>
          <cell r="B519" t="str">
            <v>减速机及传动装置</v>
          </cell>
        </row>
        <row r="520">
          <cell r="A520" t="str">
            <v>A02052601</v>
          </cell>
          <cell r="B520" t="str">
            <v>摆线针轮减速机</v>
          </cell>
        </row>
        <row r="521">
          <cell r="A521" t="str">
            <v>A02052602</v>
          </cell>
          <cell r="B521" t="str">
            <v>行星减速机</v>
          </cell>
        </row>
        <row r="522">
          <cell r="A522" t="str">
            <v>A02052603</v>
          </cell>
          <cell r="B522" t="str">
            <v>圆柱齿轮减速机</v>
          </cell>
        </row>
        <row r="523">
          <cell r="A523" t="str">
            <v>A02052604</v>
          </cell>
          <cell r="B523" t="str">
            <v>圆锥齿轮减速器</v>
          </cell>
        </row>
        <row r="524">
          <cell r="A524" t="str">
            <v>A02052605</v>
          </cell>
          <cell r="B524" t="str">
            <v>蜗轮蜗杆减速器</v>
          </cell>
        </row>
        <row r="525">
          <cell r="A525" t="str">
            <v>A02052606</v>
          </cell>
          <cell r="B525" t="str">
            <v>无级变速器</v>
          </cell>
        </row>
        <row r="526">
          <cell r="A526" t="str">
            <v>A02052607</v>
          </cell>
          <cell r="B526" t="str">
            <v>液力耦合器</v>
          </cell>
        </row>
        <row r="527">
          <cell r="A527" t="str">
            <v>A02052699</v>
          </cell>
          <cell r="B527" t="str">
            <v>其他减速机及传动装置</v>
          </cell>
        </row>
        <row r="528">
          <cell r="A528" t="str">
            <v>A020527</v>
          </cell>
          <cell r="B528" t="str">
            <v>飞轮和皮带轮</v>
          </cell>
        </row>
        <row r="529">
          <cell r="A529" t="str">
            <v>A020528</v>
          </cell>
          <cell r="B529" t="str">
            <v>离合器</v>
          </cell>
        </row>
        <row r="530">
          <cell r="A530" t="str">
            <v>A020529</v>
          </cell>
          <cell r="B530" t="str">
            <v>联轴器</v>
          </cell>
        </row>
        <row r="531">
          <cell r="A531" t="str">
            <v>A020530</v>
          </cell>
          <cell r="B531" t="str">
            <v>铰接链条</v>
          </cell>
        </row>
        <row r="532">
          <cell r="A532" t="str">
            <v>A020531</v>
          </cell>
          <cell r="B532" t="str">
            <v>包装机械</v>
          </cell>
        </row>
        <row r="533">
          <cell r="A533" t="str">
            <v>A02053101</v>
          </cell>
          <cell r="B533" t="str">
            <v>充填机械</v>
          </cell>
        </row>
        <row r="534">
          <cell r="A534" t="str">
            <v>A02053102</v>
          </cell>
          <cell r="B534" t="str">
            <v>灌装机械</v>
          </cell>
        </row>
        <row r="535">
          <cell r="A535" t="str">
            <v>A02053103</v>
          </cell>
          <cell r="B535" t="str">
            <v>封口机械</v>
          </cell>
        </row>
        <row r="536">
          <cell r="A536" t="str">
            <v>A02053104</v>
          </cell>
          <cell r="B536" t="str">
            <v>容器成型包装机械</v>
          </cell>
        </row>
        <row r="537">
          <cell r="A537" t="str">
            <v>A02053105</v>
          </cell>
          <cell r="B537" t="str">
            <v>裹包机械</v>
          </cell>
        </row>
        <row r="538">
          <cell r="A538" t="str">
            <v>A02053106</v>
          </cell>
          <cell r="B538" t="str">
            <v>捆扎打包机械</v>
          </cell>
        </row>
        <row r="539">
          <cell r="A539" t="str">
            <v>A02053107</v>
          </cell>
          <cell r="B539" t="str">
            <v>集合装箱机械</v>
          </cell>
        </row>
        <row r="540">
          <cell r="A540" t="str">
            <v>A02053108</v>
          </cell>
          <cell r="B540" t="str">
            <v>真空包装机械</v>
          </cell>
        </row>
        <row r="541">
          <cell r="A541" t="str">
            <v>A02053109</v>
          </cell>
          <cell r="B541" t="str">
            <v>容器清洗机械</v>
          </cell>
        </row>
        <row r="542">
          <cell r="A542" t="str">
            <v>A02053110</v>
          </cell>
          <cell r="B542" t="str">
            <v>容器消毒机械</v>
          </cell>
        </row>
        <row r="543">
          <cell r="A543" t="str">
            <v>A02053111</v>
          </cell>
          <cell r="B543" t="str">
            <v>容器干燥机械</v>
          </cell>
        </row>
        <row r="544">
          <cell r="A544" t="str">
            <v>A02053112</v>
          </cell>
          <cell r="B544" t="str">
            <v>贴标签机械</v>
          </cell>
        </row>
        <row r="545">
          <cell r="A545" t="str">
            <v>A02053113</v>
          </cell>
          <cell r="B545" t="str">
            <v>包装计量机械</v>
          </cell>
        </row>
        <row r="546">
          <cell r="A546" t="str">
            <v>A02053114</v>
          </cell>
          <cell r="B546" t="str">
            <v>多功能包装机械</v>
          </cell>
        </row>
        <row r="547">
          <cell r="A547" t="str">
            <v>A02053115</v>
          </cell>
          <cell r="B547" t="str">
            <v>辅助包装机械</v>
          </cell>
        </row>
        <row r="548">
          <cell r="A548" t="str">
            <v>A02053116</v>
          </cell>
          <cell r="B548" t="str">
            <v>包装用软管制造机械</v>
          </cell>
        </row>
        <row r="549">
          <cell r="A549" t="str">
            <v>A02053117</v>
          </cell>
          <cell r="B549" t="str">
            <v>饮料充气机</v>
          </cell>
        </row>
        <row r="550">
          <cell r="A550" t="str">
            <v>A02053199</v>
          </cell>
          <cell r="B550" t="str">
            <v>其他包装机械</v>
          </cell>
        </row>
        <row r="551">
          <cell r="A551" t="str">
            <v>A020532</v>
          </cell>
          <cell r="B551" t="str">
            <v>植物等有机物粉碎选别设备</v>
          </cell>
        </row>
        <row r="552">
          <cell r="A552" t="str">
            <v>A02053201</v>
          </cell>
          <cell r="B552" t="str">
            <v>粉碎机</v>
          </cell>
        </row>
        <row r="553">
          <cell r="A553" t="str">
            <v>A02053202</v>
          </cell>
          <cell r="B553" t="str">
            <v>研磨机</v>
          </cell>
        </row>
        <row r="554">
          <cell r="A554" t="str">
            <v>A02053203</v>
          </cell>
          <cell r="B554" t="str">
            <v>分选机</v>
          </cell>
        </row>
        <row r="555">
          <cell r="A555" t="str">
            <v>A02053204</v>
          </cell>
          <cell r="B555" t="str">
            <v>筛分设备</v>
          </cell>
        </row>
        <row r="556">
          <cell r="A556" t="str">
            <v>A02053299</v>
          </cell>
          <cell r="B556" t="str">
            <v>其他植物等有机物粉碎选
别设备</v>
          </cell>
        </row>
        <row r="557">
          <cell r="A557" t="str">
            <v>A020533</v>
          </cell>
          <cell r="B557" t="str">
            <v>电动及小型台式工具</v>
          </cell>
        </row>
        <row r="558">
          <cell r="A558" t="str">
            <v>A020534</v>
          </cell>
          <cell r="B558" t="str">
            <v>机械设备零部件</v>
          </cell>
        </row>
        <row r="559">
          <cell r="A559" t="str">
            <v>A020599</v>
          </cell>
          <cell r="B559" t="str">
            <v>其他机械设备</v>
          </cell>
        </row>
        <row r="560">
          <cell r="A560" t="str">
            <v>A0206</v>
          </cell>
          <cell r="B560" t="str">
            <v>电气设备</v>
          </cell>
        </row>
        <row r="561">
          <cell r="A561" t="str">
            <v>A020601</v>
          </cell>
          <cell r="B561" t="str">
            <v>电机</v>
          </cell>
        </row>
        <row r="562">
          <cell r="A562" t="str">
            <v>A02060101</v>
          </cell>
          <cell r="B562" t="str">
            <v>发电机</v>
          </cell>
        </row>
        <row r="563">
          <cell r="A563" t="str">
            <v>A02060102</v>
          </cell>
          <cell r="B563" t="str">
            <v>直流电机</v>
          </cell>
        </row>
        <row r="564">
          <cell r="A564" t="str">
            <v>A02060103</v>
          </cell>
          <cell r="B564" t="str">
            <v>无刷直流电机</v>
          </cell>
        </row>
        <row r="565">
          <cell r="A565" t="str">
            <v>A02060104</v>
          </cell>
          <cell r="B565" t="str">
            <v>交流电机</v>
          </cell>
        </row>
        <row r="566">
          <cell r="A566" t="str">
            <v>A02060105</v>
          </cell>
          <cell r="B566" t="str">
            <v>交直流两用电机</v>
          </cell>
        </row>
        <row r="567">
          <cell r="A567" t="str">
            <v>A02060106</v>
          </cell>
          <cell r="B567" t="str">
            <v>直线电机</v>
          </cell>
        </row>
        <row r="568">
          <cell r="A568" t="str">
            <v>A02060107</v>
          </cell>
          <cell r="B568" t="str">
            <v>步进电机</v>
          </cell>
        </row>
        <row r="569">
          <cell r="A569" t="str">
            <v>A02060108</v>
          </cell>
          <cell r="B569" t="str">
            <v>传感电机</v>
          </cell>
        </row>
        <row r="570">
          <cell r="A570" t="str">
            <v>A02060109</v>
          </cell>
          <cell r="B570" t="str">
            <v>开关磁阻电机</v>
          </cell>
        </row>
        <row r="571">
          <cell r="A571" t="str">
            <v>A02060110</v>
          </cell>
          <cell r="B571" t="str">
            <v>移相器</v>
          </cell>
        </row>
        <row r="572">
          <cell r="A572" t="str">
            <v>A02060111</v>
          </cell>
          <cell r="B572" t="str">
            <v>潜水电泵</v>
          </cell>
        </row>
        <row r="573">
          <cell r="A573" t="str">
            <v>A02060199</v>
          </cell>
          <cell r="B573" t="str">
            <v>其他电机</v>
          </cell>
        </row>
        <row r="574">
          <cell r="A574" t="str">
            <v>A020602</v>
          </cell>
          <cell r="B574" t="str">
            <v>变压器</v>
          </cell>
        </row>
        <row r="575">
          <cell r="A575" t="str">
            <v>A020603</v>
          </cell>
          <cell r="B575" t="str">
            <v>调压器</v>
          </cell>
        </row>
        <row r="576">
          <cell r="A576" t="str">
            <v>A020604</v>
          </cell>
          <cell r="B576" t="str">
            <v>变频设备</v>
          </cell>
        </row>
        <row r="577">
          <cell r="A577" t="str">
            <v>A020605</v>
          </cell>
          <cell r="B577" t="str">
            <v>电抗器</v>
          </cell>
        </row>
        <row r="578">
          <cell r="A578" t="str">
            <v>A020606</v>
          </cell>
          <cell r="B578" t="str">
            <v>互感器</v>
          </cell>
        </row>
        <row r="579">
          <cell r="A579" t="str">
            <v>A020607</v>
          </cell>
          <cell r="B579" t="str">
            <v>避雷器</v>
          </cell>
        </row>
        <row r="580">
          <cell r="A580" t="str">
            <v>A020608</v>
          </cell>
          <cell r="B580" t="str">
            <v>整流器</v>
          </cell>
        </row>
        <row r="581">
          <cell r="A581" t="str">
            <v>A020609</v>
          </cell>
          <cell r="B581" t="str">
            <v>镇流器</v>
          </cell>
        </row>
        <row r="582">
          <cell r="A582" t="str">
            <v>A020610</v>
          </cell>
          <cell r="B582" t="str">
            <v>半导体逆变设备</v>
          </cell>
        </row>
        <row r="583">
          <cell r="A583" t="str">
            <v>A020611</v>
          </cell>
          <cell r="B583" t="str">
            <v>半导体直、变流设备</v>
          </cell>
        </row>
        <row r="584">
          <cell r="A584" t="str">
            <v>A020612</v>
          </cell>
          <cell r="B584" t="str">
            <v>高压输变电用变流设备</v>
          </cell>
        </row>
        <row r="585">
          <cell r="A585" t="str">
            <v>A020613</v>
          </cell>
          <cell r="B585" t="str">
            <v>牵引用变流器</v>
          </cell>
        </row>
        <row r="586">
          <cell r="A586" t="str">
            <v>A020614</v>
          </cell>
          <cell r="B586" t="str">
            <v>电机调速用半导体变流设备</v>
          </cell>
        </row>
        <row r="587">
          <cell r="A587" t="str">
            <v>A020615</v>
          </cell>
          <cell r="B587" t="str">
            <v>电源设备</v>
          </cell>
        </row>
        <row r="588">
          <cell r="A588" t="str">
            <v>A02061501</v>
          </cell>
          <cell r="B588" t="str">
            <v>稳压电源</v>
          </cell>
        </row>
        <row r="589">
          <cell r="A589" t="str">
            <v>A02061502</v>
          </cell>
          <cell r="B589" t="str">
            <v>稳流电源</v>
          </cell>
        </row>
        <row r="590">
          <cell r="A590" t="str">
            <v>A02061503</v>
          </cell>
          <cell r="B590" t="str">
            <v>稳频电源</v>
          </cell>
        </row>
        <row r="591">
          <cell r="A591" t="str">
            <v>A02061504</v>
          </cell>
          <cell r="B591" t="str">
            <v>不间断电源（UPS）</v>
          </cell>
        </row>
        <row r="592">
          <cell r="A592" t="str">
            <v>A02061505</v>
          </cell>
          <cell r="B592" t="str">
            <v>多用电源</v>
          </cell>
        </row>
        <row r="593">
          <cell r="A593" t="str">
            <v>A02061506</v>
          </cell>
          <cell r="B593" t="str">
            <v>变频器</v>
          </cell>
        </row>
        <row r="594">
          <cell r="A594" t="str">
            <v>A02061507</v>
          </cell>
          <cell r="B594" t="str">
            <v>充电机</v>
          </cell>
        </row>
        <row r="595">
          <cell r="A595" t="str">
            <v>A02061508</v>
          </cell>
          <cell r="B595" t="str">
            <v>直流电源</v>
          </cell>
        </row>
        <row r="596">
          <cell r="A596" t="str">
            <v>A02061509</v>
          </cell>
          <cell r="B596" t="str">
            <v>交流电源</v>
          </cell>
        </row>
        <row r="597">
          <cell r="A597" t="str">
            <v>A02061510</v>
          </cell>
          <cell r="B597" t="str">
            <v>电池组</v>
          </cell>
        </row>
        <row r="598">
          <cell r="A598" t="str">
            <v>A0206151001</v>
          </cell>
          <cell r="B598" t="str">
            <v>原电池和原电池组</v>
          </cell>
        </row>
        <row r="599">
          <cell r="A599" t="str">
            <v>A0206151002</v>
          </cell>
          <cell r="B599" t="str">
            <v>蓄电池及充电装置</v>
          </cell>
        </row>
        <row r="600">
          <cell r="A600" t="str">
            <v>A0206151003</v>
          </cell>
          <cell r="B600" t="str">
            <v>电池及能源系统</v>
          </cell>
        </row>
        <row r="601">
          <cell r="A601" t="str">
            <v>A02061599</v>
          </cell>
          <cell r="B601" t="str">
            <v>其他电源设备</v>
          </cell>
        </row>
        <row r="602">
          <cell r="A602" t="str">
            <v>A020616</v>
          </cell>
          <cell r="B602" t="str">
            <v>电容器</v>
          </cell>
        </row>
        <row r="603">
          <cell r="A603" t="str">
            <v>A020617</v>
          </cell>
          <cell r="B603" t="str">
            <v>生产辅助用电器</v>
          </cell>
        </row>
        <row r="604">
          <cell r="A604" t="str">
            <v>A02061701</v>
          </cell>
          <cell r="B604" t="str">
            <v>电阻器</v>
          </cell>
        </row>
        <row r="605">
          <cell r="A605" t="str">
            <v>A02061702</v>
          </cell>
          <cell r="B605" t="str">
            <v>变阻器</v>
          </cell>
        </row>
        <row r="606">
          <cell r="A606" t="str">
            <v>A02061703</v>
          </cell>
          <cell r="B606" t="str">
            <v>开关电器设备</v>
          </cell>
        </row>
        <row r="607">
          <cell r="A607" t="str">
            <v>A02061704</v>
          </cell>
          <cell r="B607" t="str">
            <v>断路器</v>
          </cell>
        </row>
        <row r="608">
          <cell r="A608" t="str">
            <v>A02061705</v>
          </cell>
          <cell r="B608" t="str">
            <v>控制器</v>
          </cell>
        </row>
        <row r="609">
          <cell r="A609" t="str">
            <v>A02061706</v>
          </cell>
          <cell r="B609" t="str">
            <v>接触器</v>
          </cell>
        </row>
        <row r="610">
          <cell r="A610" t="str">
            <v>A02061707</v>
          </cell>
          <cell r="B610" t="str">
            <v>起动器</v>
          </cell>
        </row>
        <row r="611">
          <cell r="A611" t="str">
            <v>A02061708</v>
          </cell>
          <cell r="B611" t="str">
            <v>电继电器</v>
          </cell>
        </row>
        <row r="612">
          <cell r="A612" t="str">
            <v>A02061709</v>
          </cell>
          <cell r="B612" t="str">
            <v>控制继电器</v>
          </cell>
        </row>
        <row r="613">
          <cell r="A613" t="str">
            <v>A02061710</v>
          </cell>
          <cell r="B613" t="str">
            <v>保护继电器</v>
          </cell>
        </row>
        <row r="614">
          <cell r="A614" t="str">
            <v>A02061711</v>
          </cell>
          <cell r="B614" t="str">
            <v>开关柜</v>
          </cell>
        </row>
        <row r="615">
          <cell r="A615" t="str">
            <v>A02061712</v>
          </cell>
          <cell r="B615" t="str">
            <v>控制设备</v>
          </cell>
        </row>
        <row r="616">
          <cell r="A616" t="str">
            <v>A02061713</v>
          </cell>
          <cell r="B616" t="str">
            <v>配电屏</v>
          </cell>
        </row>
        <row r="617">
          <cell r="A617" t="str">
            <v>A02061714</v>
          </cell>
          <cell r="B617" t="str">
            <v>配电箱</v>
          </cell>
        </row>
        <row r="618">
          <cell r="A618" t="str">
            <v>A02061715</v>
          </cell>
          <cell r="B618" t="str">
            <v>端子箱</v>
          </cell>
        </row>
        <row r="619">
          <cell r="A619" t="str">
            <v>A02061716</v>
          </cell>
          <cell r="B619" t="str">
            <v>保护屏</v>
          </cell>
        </row>
        <row r="620">
          <cell r="A620" t="str">
            <v>A02061717</v>
          </cell>
          <cell r="B620" t="str">
            <v>同期屏</v>
          </cell>
        </row>
        <row r="621">
          <cell r="A621" t="str">
            <v>A02061718</v>
          </cell>
          <cell r="B621" t="str">
            <v>故障录波屏</v>
          </cell>
        </row>
        <row r="622">
          <cell r="A622" t="str">
            <v>A02061719</v>
          </cell>
          <cell r="B622" t="str">
            <v>电容器柜</v>
          </cell>
        </row>
        <row r="623">
          <cell r="A623" t="str">
            <v>A02061720</v>
          </cell>
          <cell r="B623" t="str">
            <v>电容器箱</v>
          </cell>
        </row>
        <row r="624">
          <cell r="A624" t="str">
            <v>A02061721</v>
          </cell>
          <cell r="B624" t="str">
            <v>受电箱</v>
          </cell>
        </row>
        <row r="625">
          <cell r="A625" t="str">
            <v>A02061722</v>
          </cell>
          <cell r="B625" t="str">
            <v>受电屏</v>
          </cell>
        </row>
        <row r="626">
          <cell r="A626" t="str">
            <v>A02061723</v>
          </cell>
          <cell r="B626" t="str">
            <v>熔断器</v>
          </cell>
        </row>
        <row r="627">
          <cell r="A627" t="str">
            <v>A02061724</v>
          </cell>
          <cell r="B627" t="str">
            <v>电缆桥架</v>
          </cell>
        </row>
        <row r="628">
          <cell r="A628" t="str">
            <v>A02061725</v>
          </cell>
          <cell r="B628" t="str">
            <v>插头插座和耦合器</v>
          </cell>
        </row>
        <row r="629">
          <cell r="A629" t="str">
            <v>A02061726</v>
          </cell>
          <cell r="B629" t="str">
            <v>接线盒和端子</v>
          </cell>
        </row>
        <row r="630">
          <cell r="A630" t="str">
            <v>A02061727</v>
          </cell>
          <cell r="B630" t="str">
            <v>电源插座和转换器</v>
          </cell>
        </row>
        <row r="631">
          <cell r="A631" t="str">
            <v>A02061799</v>
          </cell>
          <cell r="B631" t="str">
            <v>其他生产辅助用电器</v>
          </cell>
        </row>
        <row r="632">
          <cell r="A632" t="str">
            <v>A020618</v>
          </cell>
          <cell r="B632" t="str">
            <v>生活用电器</v>
          </cell>
        </row>
        <row r="633">
          <cell r="A633" t="str">
            <v>A02061801</v>
          </cell>
          <cell r="B633" t="str">
            <v>制冷电器</v>
          </cell>
        </row>
        <row r="634">
          <cell r="A634" t="str">
            <v>A0206180101</v>
          </cell>
          <cell r="B634" t="str">
            <v>电冰箱</v>
          </cell>
        </row>
        <row r="635">
          <cell r="A635" t="str">
            <v>A0206180102</v>
          </cell>
          <cell r="B635" t="str">
            <v>冷藏柜</v>
          </cell>
        </row>
        <row r="636">
          <cell r="A636" t="str">
            <v>A0206180199</v>
          </cell>
          <cell r="B636" t="str">
            <v>其他制冷电器</v>
          </cell>
        </row>
        <row r="637">
          <cell r="A637" t="str">
            <v>A02061802</v>
          </cell>
          <cell r="B637" t="str">
            <v>空气调节电器</v>
          </cell>
        </row>
        <row r="638">
          <cell r="A638" t="str">
            <v>A0206180201</v>
          </cell>
          <cell r="B638" t="str">
            <v>风扇</v>
          </cell>
        </row>
        <row r="639">
          <cell r="A639" t="str">
            <v>A0206180202</v>
          </cell>
          <cell r="B639" t="str">
            <v>通风机</v>
          </cell>
        </row>
        <row r="640">
          <cell r="A640" t="str">
            <v>A0206180203</v>
          </cell>
          <cell r="B640" t="str">
            <v>空调机</v>
          </cell>
        </row>
        <row r="641">
          <cell r="A641" t="str">
            <v>A0206180204</v>
          </cell>
          <cell r="B641" t="str">
            <v>空气滤洁器</v>
          </cell>
        </row>
        <row r="642">
          <cell r="A642" t="str">
            <v>A0206180205</v>
          </cell>
          <cell r="B642" t="str">
            <v>空气净化设备</v>
          </cell>
        </row>
        <row r="643">
          <cell r="A643" t="str">
            <v>A0206180206</v>
          </cell>
          <cell r="B643" t="str">
            <v>排烟系统</v>
          </cell>
        </row>
        <row r="644">
          <cell r="A644" t="str">
            <v>A0206180207</v>
          </cell>
          <cell r="B644" t="str">
            <v>取暖器</v>
          </cell>
        </row>
        <row r="645">
          <cell r="A645" t="str">
            <v>A0206180208</v>
          </cell>
          <cell r="B645" t="str">
            <v>调湿调温机</v>
          </cell>
        </row>
        <row r="646">
          <cell r="A646" t="str">
            <v>A0206180299</v>
          </cell>
          <cell r="B646" t="str">
            <v>其他空气调节电器</v>
          </cell>
        </row>
        <row r="647">
          <cell r="A647" t="str">
            <v>A02061803</v>
          </cell>
          <cell r="B647" t="str">
            <v>清洁卫生电器</v>
          </cell>
        </row>
        <row r="648">
          <cell r="A648" t="str">
            <v>A0206180301</v>
          </cell>
          <cell r="B648" t="str">
            <v>洗衣机</v>
          </cell>
        </row>
        <row r="649">
          <cell r="A649" t="str">
            <v>A0206180302</v>
          </cell>
          <cell r="B649" t="str">
            <v>吸尘器</v>
          </cell>
        </row>
        <row r="650">
          <cell r="A650" t="str">
            <v>A0206180303</v>
          </cell>
          <cell r="B650" t="str">
            <v>洗碗机</v>
          </cell>
        </row>
        <row r="651">
          <cell r="A651" t="str">
            <v>A0206180304</v>
          </cell>
          <cell r="B651" t="str">
            <v>厨房电动废物处理器</v>
          </cell>
        </row>
        <row r="652">
          <cell r="A652" t="str">
            <v>A0206180305</v>
          </cell>
          <cell r="B652" t="str">
            <v>泔水处理器</v>
          </cell>
        </row>
        <row r="653">
          <cell r="A653" t="str">
            <v>A0206180399</v>
          </cell>
          <cell r="B653" t="str">
            <v>其他清洁卫生电器</v>
          </cell>
        </row>
        <row r="654">
          <cell r="A654" t="str">
            <v>A02061804</v>
          </cell>
          <cell r="B654" t="str">
            <v>熨烫电器</v>
          </cell>
        </row>
        <row r="655">
          <cell r="A655" t="str">
            <v>A02061805</v>
          </cell>
          <cell r="B655" t="str">
            <v>烹调电器</v>
          </cell>
        </row>
        <row r="656">
          <cell r="A656" t="str">
            <v>A02061806</v>
          </cell>
          <cell r="B656" t="str">
            <v>食品制备电器</v>
          </cell>
        </row>
        <row r="657">
          <cell r="A657" t="str">
            <v>A02061807</v>
          </cell>
          <cell r="B657" t="str">
            <v>饮水器</v>
          </cell>
        </row>
        <row r="658">
          <cell r="A658" t="str">
            <v>A02061808</v>
          </cell>
          <cell r="B658" t="str">
            <v>热水器</v>
          </cell>
        </row>
        <row r="659">
          <cell r="A659" t="str">
            <v>A02061809</v>
          </cell>
          <cell r="B659" t="str">
            <v>美容电器</v>
          </cell>
        </row>
        <row r="660">
          <cell r="A660" t="str">
            <v>A02061810</v>
          </cell>
          <cell r="B660" t="str">
            <v>保健器具</v>
          </cell>
        </row>
        <row r="661">
          <cell r="A661" t="str">
            <v>A02061811</v>
          </cell>
          <cell r="B661" t="str">
            <v>电热卧具、服装</v>
          </cell>
        </row>
        <row r="662">
          <cell r="A662" t="str">
            <v>A02061899</v>
          </cell>
          <cell r="B662" t="str">
            <v>其他生活用电器</v>
          </cell>
        </row>
        <row r="663">
          <cell r="A663" t="str">
            <v>A020619</v>
          </cell>
          <cell r="B663" t="str">
            <v>照明设备</v>
          </cell>
        </row>
        <row r="664">
          <cell r="A664" t="str">
            <v>A02061901</v>
          </cell>
          <cell r="B664" t="str">
            <v>矿灯</v>
          </cell>
        </row>
        <row r="665">
          <cell r="A665" t="str">
            <v>A02061902</v>
          </cell>
          <cell r="B665" t="str">
            <v>建筑用灯具</v>
          </cell>
        </row>
        <row r="666">
          <cell r="A666" t="str">
            <v>A02061903</v>
          </cell>
          <cell r="B666" t="str">
            <v>车、船用灯</v>
          </cell>
        </row>
        <row r="667">
          <cell r="A667" t="str">
            <v>A02061904</v>
          </cell>
          <cell r="B667" t="str">
            <v>水下照明灯</v>
          </cell>
        </row>
        <row r="668">
          <cell r="A668" t="str">
            <v>A02061905</v>
          </cell>
          <cell r="B668" t="str">
            <v>民用机场灯具</v>
          </cell>
        </row>
        <row r="669">
          <cell r="A669" t="str">
            <v>A02061906</v>
          </cell>
          <cell r="B669" t="str">
            <v>防爆灯具</v>
          </cell>
        </row>
        <row r="670">
          <cell r="A670" t="str">
            <v>A02061907</v>
          </cell>
          <cell r="B670" t="str">
            <v>农业用灯具</v>
          </cell>
        </row>
        <row r="671">
          <cell r="A671" t="str">
            <v>A02061908</v>
          </cell>
          <cell r="B671" t="str">
            <v>室内照明灯具</v>
          </cell>
        </row>
        <row r="672">
          <cell r="A672" t="str">
            <v>A02061909</v>
          </cell>
          <cell r="B672" t="str">
            <v>场地用灯</v>
          </cell>
        </row>
        <row r="673">
          <cell r="A673" t="str">
            <v>A02061910</v>
          </cell>
          <cell r="B673" t="str">
            <v>路灯</v>
          </cell>
        </row>
        <row r="674">
          <cell r="A674" t="str">
            <v>A02061911</v>
          </cell>
          <cell r="B674" t="str">
            <v>移动照明灯塔</v>
          </cell>
        </row>
        <row r="675">
          <cell r="A675" t="str">
            <v>A02061912</v>
          </cell>
          <cell r="B675" t="str">
            <v>除害虫用灯</v>
          </cell>
        </row>
        <row r="676">
          <cell r="A676" t="str">
            <v>A02061913</v>
          </cell>
          <cell r="B676" t="str">
            <v>应急照明灯</v>
          </cell>
        </row>
        <row r="677">
          <cell r="A677" t="str">
            <v>A02061914</v>
          </cell>
          <cell r="B677" t="str">
            <v>体育比赛用灯</v>
          </cell>
        </row>
        <row r="678">
          <cell r="A678" t="str">
            <v>A02061915</v>
          </cell>
          <cell r="B678" t="str">
            <v>手电筒</v>
          </cell>
        </row>
        <row r="679">
          <cell r="A679" t="str">
            <v>A02061916</v>
          </cell>
          <cell r="B679" t="str">
            <v>发光标志、铭牌</v>
          </cell>
        </row>
        <row r="680">
          <cell r="A680" t="str">
            <v>A02061917</v>
          </cell>
          <cell r="B680" t="str">
            <v>摄影专用灯</v>
          </cell>
        </row>
        <row r="681">
          <cell r="A681" t="str">
            <v>A02061999</v>
          </cell>
          <cell r="B681" t="str">
            <v>其他灯具</v>
          </cell>
        </row>
        <row r="682">
          <cell r="A682" t="str">
            <v>A020620</v>
          </cell>
          <cell r="B682" t="str">
            <v>电气机械设备</v>
          </cell>
        </row>
        <row r="683">
          <cell r="A683" t="str">
            <v>A02062001</v>
          </cell>
          <cell r="B683" t="str">
            <v>工业电热设备（电炉）</v>
          </cell>
        </row>
        <row r="684">
          <cell r="A684" t="str">
            <v>A02062002</v>
          </cell>
          <cell r="B684" t="str">
            <v>电气物理设备</v>
          </cell>
        </row>
        <row r="685">
          <cell r="A685" t="str">
            <v>A02062003</v>
          </cell>
          <cell r="B685" t="str">
            <v>电动工具</v>
          </cell>
        </row>
        <row r="686">
          <cell r="A686" t="str">
            <v>A02062004</v>
          </cell>
          <cell r="B686" t="str">
            <v>换能器</v>
          </cell>
        </row>
        <row r="687">
          <cell r="A687" t="str">
            <v>A02062099</v>
          </cell>
          <cell r="B687" t="str">
            <v>其他电气机械设备</v>
          </cell>
        </row>
        <row r="688">
          <cell r="A688" t="str">
            <v>A020621</v>
          </cell>
          <cell r="B688" t="str">
            <v>绝缘电线和电缆</v>
          </cell>
        </row>
        <row r="689">
          <cell r="A689" t="str">
            <v>A020622</v>
          </cell>
          <cell r="B689" t="str">
            <v>光缆</v>
          </cell>
        </row>
        <row r="690">
          <cell r="A690" t="str">
            <v>A020623</v>
          </cell>
          <cell r="B690" t="str">
            <v>电气设备零部件</v>
          </cell>
        </row>
        <row r="691">
          <cell r="A691" t="str">
            <v>A020699</v>
          </cell>
          <cell r="B691" t="str">
            <v>其他电气设备</v>
          </cell>
        </row>
        <row r="692">
          <cell r="A692" t="str">
            <v>A0207</v>
          </cell>
          <cell r="B692" t="str">
            <v>雷达、无线电和卫星导航设备</v>
          </cell>
        </row>
        <row r="693">
          <cell r="A693" t="str">
            <v>A020701</v>
          </cell>
          <cell r="B693" t="str">
            <v>地面雷达</v>
          </cell>
        </row>
        <row r="694">
          <cell r="A694" t="str">
            <v>A02070101</v>
          </cell>
          <cell r="B694" t="str">
            <v>地面导航雷达</v>
          </cell>
        </row>
        <row r="695">
          <cell r="A695" t="str">
            <v>A02070102</v>
          </cell>
          <cell r="B695" t="str">
            <v>航空管理雷达</v>
          </cell>
        </row>
        <row r="696">
          <cell r="A696" t="str">
            <v>A02070103</v>
          </cell>
          <cell r="B696" t="str">
            <v>港口交通管制雷达</v>
          </cell>
        </row>
        <row r="697">
          <cell r="A697" t="str">
            <v>A02070104</v>
          </cell>
          <cell r="B697" t="str">
            <v>地面交通管制雷达</v>
          </cell>
        </row>
        <row r="698">
          <cell r="A698" t="str">
            <v>A02070105</v>
          </cell>
          <cell r="B698" t="str">
            <v>地面气象雷达</v>
          </cell>
        </row>
        <row r="699">
          <cell r="A699" t="str">
            <v>A02070106</v>
          </cell>
          <cell r="B699" t="str">
            <v>地面测量雷达</v>
          </cell>
        </row>
        <row r="700">
          <cell r="A700" t="str">
            <v>A02070107</v>
          </cell>
          <cell r="B700" t="str">
            <v>地面对空监视雷达</v>
          </cell>
        </row>
        <row r="701">
          <cell r="A701" t="str">
            <v>A02070108</v>
          </cell>
          <cell r="B701" t="str">
            <v>地面对海监视雷达</v>
          </cell>
        </row>
        <row r="702">
          <cell r="A702" t="str">
            <v>A02070109</v>
          </cell>
          <cell r="B702" t="str">
            <v>地面目标指示雷达</v>
          </cell>
        </row>
        <row r="703">
          <cell r="A703" t="str">
            <v>A02070110</v>
          </cell>
          <cell r="B703" t="str">
            <v>低空补盲雷达</v>
          </cell>
        </row>
        <row r="704">
          <cell r="A704" t="str">
            <v>A02070111</v>
          </cell>
          <cell r="B704" t="str">
            <v>地面跟踪雷达</v>
          </cell>
        </row>
        <row r="705">
          <cell r="A705" t="str">
            <v>A02070112</v>
          </cell>
          <cell r="B705" t="str">
            <v>精密进场雷达</v>
          </cell>
        </row>
        <row r="706">
          <cell r="A706" t="str">
            <v>A02070113</v>
          </cell>
          <cell r="B706" t="str">
            <v>地面二次雷达</v>
          </cell>
        </row>
        <row r="707">
          <cell r="A707" t="str">
            <v>A02070114</v>
          </cell>
          <cell r="B707" t="str">
            <v>双/多基地雷达</v>
          </cell>
        </row>
        <row r="708">
          <cell r="A708" t="str">
            <v>A02070115</v>
          </cell>
          <cell r="B708" t="str">
            <v>超视距雷达</v>
          </cell>
        </row>
        <row r="709">
          <cell r="A709" t="str">
            <v>A02070116</v>
          </cell>
          <cell r="B709" t="str">
            <v>无源雷达</v>
          </cell>
        </row>
        <row r="710">
          <cell r="A710" t="str">
            <v>A02070117</v>
          </cell>
          <cell r="B710" t="str">
            <v>地面相控阵雷达</v>
          </cell>
        </row>
        <row r="711">
          <cell r="A711" t="str">
            <v>A02070199</v>
          </cell>
          <cell r="B711" t="str">
            <v>其他地面雷达</v>
          </cell>
        </row>
        <row r="712">
          <cell r="A712" t="str">
            <v>A020702</v>
          </cell>
          <cell r="B712" t="str">
            <v>机载雷达</v>
          </cell>
        </row>
        <row r="713">
          <cell r="A713" t="str">
            <v>A02070201</v>
          </cell>
          <cell r="B713" t="str">
            <v>航行雷达</v>
          </cell>
        </row>
        <row r="714">
          <cell r="A714" t="str">
            <v>A02070202</v>
          </cell>
          <cell r="B714" t="str">
            <v>多卜勒导航雷达</v>
          </cell>
        </row>
        <row r="715">
          <cell r="A715" t="str">
            <v>A02070203</v>
          </cell>
          <cell r="B715" t="str">
            <v>机载着陆雷达</v>
          </cell>
        </row>
        <row r="716">
          <cell r="A716" t="str">
            <v>A02070204</v>
          </cell>
          <cell r="B716" t="str">
            <v>数传导航雷达</v>
          </cell>
        </row>
        <row r="717">
          <cell r="A717" t="str">
            <v>A02070205</v>
          </cell>
          <cell r="B717" t="str">
            <v>机载气象雷达</v>
          </cell>
        </row>
        <row r="718">
          <cell r="A718" t="str">
            <v>A02070206</v>
          </cell>
          <cell r="B718" t="str">
            <v>机载对空监视雷达</v>
          </cell>
        </row>
        <row r="719">
          <cell r="A719" t="str">
            <v>A02070207</v>
          </cell>
          <cell r="B719" t="str">
            <v>机载对海监视雷达</v>
          </cell>
        </row>
        <row r="720">
          <cell r="A720" t="str">
            <v>A02070208</v>
          </cell>
          <cell r="B720" t="str">
            <v>机载地形测绘雷达</v>
          </cell>
        </row>
        <row r="721">
          <cell r="A721" t="str">
            <v>A02070209</v>
          </cell>
          <cell r="B721" t="str">
            <v>机载地质勘探雷达</v>
          </cell>
        </row>
        <row r="722">
          <cell r="A722" t="str">
            <v>A02070210</v>
          </cell>
          <cell r="B722" t="str">
            <v>机载测高雷达</v>
          </cell>
        </row>
        <row r="723">
          <cell r="A723" t="str">
            <v>A02070211</v>
          </cell>
          <cell r="B723" t="str">
            <v>机载防撞雷达</v>
          </cell>
        </row>
        <row r="724">
          <cell r="A724" t="str">
            <v>A02070212</v>
          </cell>
          <cell r="B724" t="str">
            <v>机载雷达信标机</v>
          </cell>
        </row>
        <row r="725">
          <cell r="A725" t="str">
            <v>A02070213</v>
          </cell>
          <cell r="B725" t="str">
            <v>机载跟踪雷达</v>
          </cell>
        </row>
        <row r="726">
          <cell r="A726" t="str">
            <v>A02070214</v>
          </cell>
          <cell r="B726" t="str">
            <v>地形回避与地形跟随雷达</v>
          </cell>
        </row>
        <row r="727">
          <cell r="A727" t="str">
            <v>A02070215</v>
          </cell>
          <cell r="B727" t="str">
            <v>机载测量雷达</v>
          </cell>
        </row>
        <row r="728">
          <cell r="A728" t="str">
            <v>A02070216</v>
          </cell>
          <cell r="B728" t="str">
            <v>机载资源勘探雷达</v>
          </cell>
        </row>
        <row r="729">
          <cell r="A729" t="str">
            <v>A02070217</v>
          </cell>
          <cell r="B729" t="str">
            <v>机载二次雷达</v>
          </cell>
        </row>
        <row r="730">
          <cell r="A730" t="str">
            <v>A02070218</v>
          </cell>
          <cell r="B730" t="str">
            <v>机载相控阵雷达</v>
          </cell>
        </row>
        <row r="731">
          <cell r="A731" t="str">
            <v>A02070219</v>
          </cell>
          <cell r="B731" t="str">
            <v>机载合成孔径雷达</v>
          </cell>
        </row>
        <row r="732">
          <cell r="A732" t="str">
            <v>A02070299</v>
          </cell>
          <cell r="B732" t="str">
            <v>其他机载雷达</v>
          </cell>
        </row>
        <row r="733">
          <cell r="A733" t="str">
            <v>A020703</v>
          </cell>
          <cell r="B733" t="str">
            <v>舰船载雷达</v>
          </cell>
        </row>
        <row r="734">
          <cell r="A734" t="str">
            <v>A02070301</v>
          </cell>
          <cell r="B734" t="str">
            <v>舰船导航雷达</v>
          </cell>
        </row>
        <row r="735">
          <cell r="A735" t="str">
            <v>A02070302</v>
          </cell>
          <cell r="B735" t="str">
            <v>舰船气象雷达</v>
          </cell>
        </row>
        <row r="736">
          <cell r="A736" t="str">
            <v>A02070303</v>
          </cell>
          <cell r="B736" t="str">
            <v>船载对空监视雷达</v>
          </cell>
        </row>
        <row r="737">
          <cell r="A737" t="str">
            <v>A02070304</v>
          </cell>
          <cell r="B737" t="str">
            <v>船载对海监视雷达</v>
          </cell>
        </row>
        <row r="738">
          <cell r="A738" t="str">
            <v>A02070305</v>
          </cell>
          <cell r="B738" t="str">
            <v>船载目标指示雷达</v>
          </cell>
        </row>
        <row r="739">
          <cell r="A739" t="str">
            <v>A02070306</v>
          </cell>
          <cell r="B739" t="str">
            <v>船载引导雷达</v>
          </cell>
        </row>
        <row r="740">
          <cell r="A740" t="str">
            <v>A02070307</v>
          </cell>
          <cell r="B740" t="str">
            <v>船载航空管制雷达</v>
          </cell>
        </row>
        <row r="741">
          <cell r="A741" t="str">
            <v>A02070308</v>
          </cell>
          <cell r="B741" t="str">
            <v>船载二次雷达</v>
          </cell>
        </row>
        <row r="742">
          <cell r="A742" t="str">
            <v>A02070309</v>
          </cell>
          <cell r="B742" t="str">
            <v>船载相控阵雷达</v>
          </cell>
        </row>
        <row r="743">
          <cell r="A743" t="str">
            <v>A02070310</v>
          </cell>
          <cell r="B743" t="str">
            <v>船载航运管制雷达</v>
          </cell>
        </row>
        <row r="744">
          <cell r="A744" t="str">
            <v>A02070311</v>
          </cell>
          <cell r="B744" t="str">
            <v>船载测量雷达</v>
          </cell>
        </row>
        <row r="745">
          <cell r="A745" t="str">
            <v>A02070399</v>
          </cell>
          <cell r="B745" t="str">
            <v>其他舰船载雷达</v>
          </cell>
        </row>
        <row r="746">
          <cell r="A746" t="str">
            <v>A020704</v>
          </cell>
          <cell r="B746" t="str">
            <v>雷达配套设备</v>
          </cell>
        </row>
        <row r="747">
          <cell r="A747" t="str">
            <v>A02070401</v>
          </cell>
          <cell r="B747" t="str">
            <v>雷达地面天线</v>
          </cell>
        </row>
        <row r="748">
          <cell r="A748" t="str">
            <v>A02070402</v>
          </cell>
          <cell r="B748" t="str">
            <v>雷达训练器</v>
          </cell>
        </row>
        <row r="749">
          <cell r="A749" t="str">
            <v>A02070403</v>
          </cell>
          <cell r="B749" t="str">
            <v>雷达图像传输设备</v>
          </cell>
        </row>
        <row r="750">
          <cell r="A750" t="str">
            <v>A02070404</v>
          </cell>
          <cell r="B750" t="str">
            <v>雷达显示设备</v>
          </cell>
        </row>
        <row r="751">
          <cell r="A751" t="str">
            <v>A02070405</v>
          </cell>
          <cell r="B751" t="str">
            <v>雷达车厢</v>
          </cell>
        </row>
        <row r="752">
          <cell r="A752" t="str">
            <v>A02070406</v>
          </cell>
          <cell r="B752" t="str">
            <v>雷达发电机组</v>
          </cell>
        </row>
        <row r="753">
          <cell r="A753" t="str">
            <v>A02070499</v>
          </cell>
          <cell r="B753" t="str">
            <v>其他雷达配套设备</v>
          </cell>
        </row>
        <row r="754">
          <cell r="A754" t="str">
            <v>A020705</v>
          </cell>
          <cell r="B754" t="str">
            <v>星载雷达</v>
          </cell>
        </row>
        <row r="755">
          <cell r="A755" t="str">
            <v>A020706</v>
          </cell>
          <cell r="B755" t="str">
            <v>气球载雷达</v>
          </cell>
        </row>
        <row r="756">
          <cell r="A756" t="str">
            <v>A020707</v>
          </cell>
          <cell r="B756" t="str">
            <v>雷达维修备件</v>
          </cell>
        </row>
        <row r="757">
          <cell r="A757" t="str">
            <v>A020708</v>
          </cell>
          <cell r="B757" t="str">
            <v>机载无线电导航设备</v>
          </cell>
        </row>
        <row r="758">
          <cell r="A758" t="str">
            <v>A02070801</v>
          </cell>
          <cell r="B758" t="str">
            <v>信标接收机</v>
          </cell>
        </row>
        <row r="759">
          <cell r="A759" t="str">
            <v>A02070802</v>
          </cell>
          <cell r="B759" t="str">
            <v>无线电罗盘</v>
          </cell>
        </row>
        <row r="760">
          <cell r="A760" t="str">
            <v>A02070803</v>
          </cell>
          <cell r="B760" t="str">
            <v>机载着陆设备</v>
          </cell>
        </row>
        <row r="761">
          <cell r="A761" t="str">
            <v>A02070804</v>
          </cell>
          <cell r="B761" t="str">
            <v>近程导航机载设备</v>
          </cell>
        </row>
        <row r="762">
          <cell r="A762" t="str">
            <v>A02070805</v>
          </cell>
          <cell r="B762" t="str">
            <v>机载无线电高度表</v>
          </cell>
        </row>
        <row r="763">
          <cell r="A763" t="str">
            <v>A02070899</v>
          </cell>
          <cell r="B763" t="str">
            <v>其他机载无线电导航设备</v>
          </cell>
        </row>
        <row r="764">
          <cell r="A764" t="str">
            <v>A020709</v>
          </cell>
          <cell r="B764" t="str">
            <v>地面航空无线电导航设备</v>
          </cell>
        </row>
        <row r="765">
          <cell r="A765" t="str">
            <v>A02070901</v>
          </cell>
          <cell r="B765" t="str">
            <v>定向设备</v>
          </cell>
        </row>
        <row r="766">
          <cell r="A766" t="str">
            <v>A02070902</v>
          </cell>
          <cell r="B766" t="str">
            <v>导航机</v>
          </cell>
        </row>
        <row r="767">
          <cell r="A767" t="str">
            <v>A02070903</v>
          </cell>
          <cell r="B767" t="str">
            <v>航标发射机</v>
          </cell>
        </row>
        <row r="768">
          <cell r="A768" t="str">
            <v>A02070904</v>
          </cell>
          <cell r="B768" t="str">
            <v>近程导航系统地面设备</v>
          </cell>
        </row>
        <row r="769">
          <cell r="A769" t="str">
            <v>A02070905</v>
          </cell>
          <cell r="B769" t="str">
            <v>微波仪表着陆地面设备</v>
          </cell>
        </row>
        <row r="770">
          <cell r="A770" t="str">
            <v>A02070999</v>
          </cell>
          <cell r="B770" t="str">
            <v>其他地面航空无线电导航
设备</v>
          </cell>
        </row>
        <row r="771">
          <cell r="A771" t="str">
            <v>A020710</v>
          </cell>
          <cell r="B771" t="str">
            <v>机动定向导航设备</v>
          </cell>
        </row>
        <row r="772">
          <cell r="A772" t="str">
            <v>A02071001</v>
          </cell>
          <cell r="B772" t="str">
            <v>机动定向设备</v>
          </cell>
        </row>
        <row r="773">
          <cell r="A773" t="str">
            <v>A02071002</v>
          </cell>
          <cell r="B773" t="str">
            <v>机动导航设备</v>
          </cell>
        </row>
        <row r="774">
          <cell r="A774" t="str">
            <v>A02071099</v>
          </cell>
          <cell r="B774" t="str">
            <v>其他机动定向导航设备</v>
          </cell>
        </row>
        <row r="775">
          <cell r="A775" t="str">
            <v>A020711</v>
          </cell>
          <cell r="B775" t="str">
            <v>舰船载无线电导航设备</v>
          </cell>
        </row>
        <row r="776">
          <cell r="A776" t="str">
            <v>A02071101</v>
          </cell>
          <cell r="B776" t="str">
            <v>舰船载导航接收机</v>
          </cell>
        </row>
        <row r="777">
          <cell r="A777" t="str">
            <v>A02071102</v>
          </cell>
          <cell r="B777" t="str">
            <v>舰船载无线电测向机</v>
          </cell>
        </row>
        <row r="778">
          <cell r="A778" t="str">
            <v>A02071103</v>
          </cell>
          <cell r="B778" t="str">
            <v>舰船载无线电示位标</v>
          </cell>
        </row>
        <row r="779">
          <cell r="A779" t="str">
            <v>A02071199</v>
          </cell>
          <cell r="B779" t="str">
            <v>其他舰船载无线电导航设
备</v>
          </cell>
        </row>
        <row r="780">
          <cell r="A780" t="str">
            <v>A020712</v>
          </cell>
          <cell r="B780" t="str">
            <v>地面舰船无线电导航设备</v>
          </cell>
        </row>
        <row r="781">
          <cell r="A781" t="str">
            <v>A020713</v>
          </cell>
          <cell r="B781" t="str">
            <v>卫星定位导航设备</v>
          </cell>
        </row>
        <row r="782">
          <cell r="A782" t="str">
            <v>A020714</v>
          </cell>
          <cell r="B782" t="str">
            <v>卫星遥感设备</v>
          </cell>
        </row>
        <row r="783">
          <cell r="A783" t="str">
            <v>A020715</v>
          </cell>
          <cell r="B783" t="str">
            <v>雷达和无线电导航设备零部件</v>
          </cell>
        </row>
        <row r="784">
          <cell r="A784" t="str">
            <v>A020799</v>
          </cell>
          <cell r="B784" t="str">
            <v>其他雷达和无线电导航设备</v>
          </cell>
        </row>
        <row r="785">
          <cell r="A785" t="str">
            <v>A0208</v>
          </cell>
          <cell r="B785" t="str">
            <v>通信设备</v>
          </cell>
        </row>
        <row r="786">
          <cell r="A786" t="str">
            <v>A020801</v>
          </cell>
          <cell r="B786" t="str">
            <v>无线电通信设备</v>
          </cell>
        </row>
        <row r="787">
          <cell r="A787" t="str">
            <v>A02080101</v>
          </cell>
          <cell r="B787" t="str">
            <v>通用无线电通信设备</v>
          </cell>
        </row>
        <row r="788">
          <cell r="A788" t="str">
            <v>A02080102</v>
          </cell>
          <cell r="B788" t="str">
            <v>移动通信（网）设备</v>
          </cell>
        </row>
        <row r="789">
          <cell r="A789" t="str">
            <v>A02080103</v>
          </cell>
          <cell r="B789" t="str">
            <v>航空无线电通信设备</v>
          </cell>
        </row>
        <row r="790">
          <cell r="A790" t="str">
            <v>A02080104</v>
          </cell>
          <cell r="B790" t="str">
            <v>舰船无线电通信设备</v>
          </cell>
        </row>
        <row r="791">
          <cell r="A791" t="str">
            <v>A02080105</v>
          </cell>
          <cell r="B791" t="str">
            <v>铁道无线电通信设备</v>
          </cell>
        </row>
        <row r="792">
          <cell r="A792" t="str">
            <v>A02080106</v>
          </cell>
          <cell r="B792" t="str">
            <v>邮电无线电通信专用设备</v>
          </cell>
        </row>
        <row r="793">
          <cell r="A793" t="str">
            <v>A02080107</v>
          </cell>
          <cell r="B793" t="str">
            <v>气象通信专用无线电通信
设备</v>
          </cell>
        </row>
        <row r="794">
          <cell r="A794" t="str">
            <v>A02080199</v>
          </cell>
          <cell r="B794" t="str">
            <v>其他无线电通信设备</v>
          </cell>
        </row>
        <row r="795">
          <cell r="A795" t="str">
            <v>A020802</v>
          </cell>
          <cell r="B795" t="str">
            <v>接力通信系统设备</v>
          </cell>
        </row>
        <row r="796">
          <cell r="A796" t="str">
            <v>A02080201</v>
          </cell>
          <cell r="B796" t="str">
            <v>超短波接力通信设备</v>
          </cell>
        </row>
        <row r="797">
          <cell r="A797" t="str">
            <v>A02080202</v>
          </cell>
          <cell r="B797" t="str">
            <v>模拟微波接力通信设备</v>
          </cell>
        </row>
        <row r="798">
          <cell r="A798" t="str">
            <v>A02080203</v>
          </cell>
          <cell r="B798" t="str">
            <v>数字微波接力通信设备</v>
          </cell>
        </row>
        <row r="799">
          <cell r="A799" t="str">
            <v>A02080204</v>
          </cell>
          <cell r="B799" t="str">
            <v>电视微波接力设备</v>
          </cell>
        </row>
        <row r="800">
          <cell r="A800" t="str">
            <v>A02080299</v>
          </cell>
          <cell r="B800" t="str">
            <v>其他接力通信系统设备</v>
          </cell>
        </row>
        <row r="801">
          <cell r="A801" t="str">
            <v>A020803</v>
          </cell>
          <cell r="B801" t="str">
            <v>散射通信设备</v>
          </cell>
        </row>
        <row r="802">
          <cell r="A802" t="str">
            <v>A02080301</v>
          </cell>
          <cell r="B802" t="str">
            <v>散射通信机</v>
          </cell>
        </row>
        <row r="803">
          <cell r="A803" t="str">
            <v>A02080302</v>
          </cell>
          <cell r="B803" t="str">
            <v>散射通信配套设备</v>
          </cell>
        </row>
        <row r="804">
          <cell r="A804" t="str">
            <v>A02080399</v>
          </cell>
          <cell r="B804" t="str">
            <v>其他散射通信设备</v>
          </cell>
        </row>
        <row r="805">
          <cell r="A805" t="str">
            <v>A020804</v>
          </cell>
          <cell r="B805" t="str">
            <v>卫星通信设备</v>
          </cell>
        </row>
        <row r="806">
          <cell r="A806" t="str">
            <v>A02080401</v>
          </cell>
          <cell r="B806" t="str">
            <v>地面站天线设备</v>
          </cell>
        </row>
        <row r="807">
          <cell r="A807" t="str">
            <v>A02080402</v>
          </cell>
          <cell r="B807" t="str">
            <v>上行线通信设备</v>
          </cell>
        </row>
        <row r="808">
          <cell r="A808" t="str">
            <v>A02080403</v>
          </cell>
          <cell r="B808" t="str">
            <v>下行线通信设备</v>
          </cell>
        </row>
        <row r="809">
          <cell r="A809" t="str">
            <v>A02080404</v>
          </cell>
          <cell r="B809" t="str">
            <v>通信卫星配套设备</v>
          </cell>
        </row>
        <row r="810">
          <cell r="A810" t="str">
            <v>A02080405</v>
          </cell>
          <cell r="B810" t="str">
            <v>卫星电视转播设备</v>
          </cell>
        </row>
        <row r="811">
          <cell r="A811" t="str">
            <v>A02080406</v>
          </cell>
          <cell r="B811" t="str">
            <v>气象卫星地面发布站设备</v>
          </cell>
        </row>
        <row r="812">
          <cell r="A812" t="str">
            <v>A02080407</v>
          </cell>
          <cell r="B812" t="str">
            <v>气象卫星地面接收站设备</v>
          </cell>
        </row>
        <row r="813">
          <cell r="A813" t="str">
            <v>A02080408</v>
          </cell>
          <cell r="B813" t="str">
            <v>气象卫星地面数据收集站
设备</v>
          </cell>
        </row>
        <row r="814">
          <cell r="A814" t="str">
            <v>A02080409</v>
          </cell>
          <cell r="B814" t="str">
            <v>卫星电话</v>
          </cell>
        </row>
        <row r="815">
          <cell r="A815" t="str">
            <v>A02080499</v>
          </cell>
          <cell r="B815" t="str">
            <v>其他卫星通信设备</v>
          </cell>
        </row>
        <row r="816">
          <cell r="A816" t="str">
            <v>A020805</v>
          </cell>
          <cell r="B816" t="str">
            <v>光通信设备</v>
          </cell>
        </row>
        <row r="817">
          <cell r="A817" t="str">
            <v>A02080501</v>
          </cell>
          <cell r="B817" t="str">
            <v>光缆通信终端设备</v>
          </cell>
        </row>
        <row r="818">
          <cell r="A818" t="str">
            <v>A02080502</v>
          </cell>
          <cell r="B818" t="str">
            <v>光通信中继设备</v>
          </cell>
        </row>
        <row r="819">
          <cell r="A819" t="str">
            <v>A02080503</v>
          </cell>
          <cell r="B819" t="str">
            <v>光通信复用设备</v>
          </cell>
        </row>
        <row r="820">
          <cell r="A820" t="str">
            <v>A02080504</v>
          </cell>
          <cell r="B820" t="str">
            <v>光通信配套设备</v>
          </cell>
        </row>
        <row r="821">
          <cell r="A821" t="str">
            <v>A02080505</v>
          </cell>
          <cell r="B821" t="str">
            <v>光纤放大器</v>
          </cell>
        </row>
        <row r="822">
          <cell r="A822" t="str">
            <v>A02080506</v>
          </cell>
          <cell r="B822" t="str">
            <v>合波器</v>
          </cell>
        </row>
        <row r="823">
          <cell r="A823" t="str">
            <v>A02080507</v>
          </cell>
          <cell r="B823" t="str">
            <v>分波器</v>
          </cell>
        </row>
        <row r="824">
          <cell r="A824" t="str">
            <v>A02080508</v>
          </cell>
          <cell r="B824" t="str">
            <v>光纤色散补偿装置</v>
          </cell>
        </row>
        <row r="825">
          <cell r="A825" t="str">
            <v>A02080509</v>
          </cell>
          <cell r="B825" t="str">
            <v>无纤光通信设备</v>
          </cell>
        </row>
        <row r="826">
          <cell r="A826" t="str">
            <v>A02080510</v>
          </cell>
          <cell r="B826" t="str">
            <v>脉冲编码调制终端设备</v>
          </cell>
        </row>
        <row r="827">
          <cell r="A827" t="str">
            <v>A02080511</v>
          </cell>
          <cell r="B827" t="str">
            <v>光传输设备</v>
          </cell>
        </row>
        <row r="828">
          <cell r="A828" t="str">
            <v>A0208051101</v>
          </cell>
          <cell r="B828" t="str">
            <v>多业务传输送设备</v>
          </cell>
        </row>
        <row r="829">
          <cell r="A829" t="str">
            <v>A0208051102</v>
          </cell>
          <cell r="B829" t="str">
            <v>光传送网设备</v>
          </cell>
        </row>
        <row r="830">
          <cell r="A830" t="str">
            <v>A0208051199</v>
          </cell>
          <cell r="B830" t="str">
            <v>其他光传输设备</v>
          </cell>
        </row>
        <row r="831">
          <cell r="A831" t="str">
            <v>A02080599</v>
          </cell>
          <cell r="B831" t="str">
            <v>其他光通信设备</v>
          </cell>
        </row>
        <row r="832">
          <cell r="A832" t="str">
            <v>A020806</v>
          </cell>
          <cell r="B832" t="str">
            <v>载波通信系统设备</v>
          </cell>
        </row>
        <row r="833">
          <cell r="A833" t="str">
            <v>A02080601</v>
          </cell>
          <cell r="B833" t="str">
            <v>电缆载波通信设备</v>
          </cell>
        </row>
        <row r="834">
          <cell r="A834" t="str">
            <v>A02080602</v>
          </cell>
          <cell r="B834" t="str">
            <v>电力线载波通信设备</v>
          </cell>
        </row>
        <row r="835">
          <cell r="A835" t="str">
            <v>A02080603</v>
          </cell>
          <cell r="B835" t="str">
            <v>矿用及矿山采选用载波通
信设备</v>
          </cell>
        </row>
        <row r="836">
          <cell r="A836" t="str">
            <v>A02080604</v>
          </cell>
          <cell r="B836" t="str">
            <v>微波通信用载波通信设备</v>
          </cell>
        </row>
        <row r="837">
          <cell r="A837" t="str">
            <v>A02080605</v>
          </cell>
          <cell r="B837" t="str">
            <v>载波电报机及载波业务通信设备</v>
          </cell>
        </row>
        <row r="838">
          <cell r="A838" t="str">
            <v>A020807</v>
          </cell>
          <cell r="B838" t="str">
            <v>电话通信设备</v>
          </cell>
        </row>
        <row r="839">
          <cell r="A839" t="str">
            <v>A02080701</v>
          </cell>
          <cell r="B839" t="str">
            <v>固定电话机</v>
          </cell>
        </row>
        <row r="840">
          <cell r="A840" t="str">
            <v>A0208070101</v>
          </cell>
          <cell r="B840" t="str">
            <v>普通电话机</v>
          </cell>
        </row>
        <row r="841">
          <cell r="A841" t="str">
            <v>A0208070102</v>
          </cell>
          <cell r="B841" t="str">
            <v>特种电话机</v>
          </cell>
        </row>
        <row r="842">
          <cell r="A842" t="str">
            <v>A02080702</v>
          </cell>
          <cell r="B842" t="str">
            <v>移动电话</v>
          </cell>
        </row>
        <row r="843">
          <cell r="A843" t="str">
            <v>A02080703</v>
          </cell>
          <cell r="B843" t="str">
            <v>电话交换设备</v>
          </cell>
        </row>
        <row r="844">
          <cell r="A844" t="str">
            <v>A02080704</v>
          </cell>
          <cell r="B844" t="str">
            <v>会议电话调度设备及市话
中继设备</v>
          </cell>
        </row>
        <row r="845">
          <cell r="A845" t="str">
            <v>A02080799</v>
          </cell>
          <cell r="B845" t="str">
            <v>其他电话通信设备</v>
          </cell>
        </row>
        <row r="846">
          <cell r="A846" t="str">
            <v>A020808</v>
          </cell>
          <cell r="B846" t="str">
            <v>视频会议系统设备</v>
          </cell>
        </row>
        <row r="847">
          <cell r="A847" t="str">
            <v>A02080801</v>
          </cell>
          <cell r="B847" t="str">
            <v>视频会议控制台</v>
          </cell>
        </row>
        <row r="848">
          <cell r="A848" t="str">
            <v>A02080802</v>
          </cell>
          <cell r="B848" t="str">
            <v>视频会议多点控制器</v>
          </cell>
        </row>
        <row r="849">
          <cell r="A849" t="str">
            <v>A02080803</v>
          </cell>
          <cell r="B849" t="str">
            <v>视频会议会议室终端</v>
          </cell>
        </row>
        <row r="850">
          <cell r="A850" t="str">
            <v>A02080804</v>
          </cell>
          <cell r="B850" t="str">
            <v>音视频矩阵</v>
          </cell>
        </row>
        <row r="851">
          <cell r="A851" t="str">
            <v>A02080899</v>
          </cell>
          <cell r="B851" t="str">
            <v>其他视频会议系统设备</v>
          </cell>
        </row>
        <row r="852">
          <cell r="A852" t="str">
            <v>A020809</v>
          </cell>
          <cell r="B852" t="str">
            <v>电报通信设备</v>
          </cell>
        </row>
        <row r="853">
          <cell r="A853" t="str">
            <v>A02080901</v>
          </cell>
          <cell r="B853" t="str">
            <v>收发报机</v>
          </cell>
        </row>
        <row r="854">
          <cell r="A854" t="str">
            <v>A02080902</v>
          </cell>
          <cell r="B854" t="str">
            <v>电传打字机</v>
          </cell>
        </row>
        <row r="855">
          <cell r="A855" t="str">
            <v>A02080903</v>
          </cell>
          <cell r="B855" t="str">
            <v>凿孔设备</v>
          </cell>
        </row>
        <row r="856">
          <cell r="A856" t="str">
            <v>A02080904</v>
          </cell>
          <cell r="B856" t="str">
            <v>译码设备</v>
          </cell>
        </row>
        <row r="857">
          <cell r="A857" t="str">
            <v>A02080905</v>
          </cell>
          <cell r="B857" t="str">
            <v>人工用户电报交换设备</v>
          </cell>
        </row>
        <row r="858">
          <cell r="A858" t="str">
            <v>A02080906</v>
          </cell>
          <cell r="B858" t="str">
            <v>用户电报自动交换设备</v>
          </cell>
        </row>
        <row r="859">
          <cell r="A859" t="str">
            <v>A02080907</v>
          </cell>
          <cell r="B859" t="str">
            <v>智能电报终端设备</v>
          </cell>
        </row>
        <row r="860">
          <cell r="A860" t="str">
            <v>A02080908</v>
          </cell>
          <cell r="B860" t="str">
            <v>声校微机电报打印设备</v>
          </cell>
        </row>
        <row r="861">
          <cell r="A861" t="str">
            <v>A02080909</v>
          </cell>
          <cell r="B861" t="str">
            <v>数字电报通信设备</v>
          </cell>
        </row>
        <row r="862">
          <cell r="A862" t="str">
            <v>A02080910</v>
          </cell>
          <cell r="B862" t="str">
            <v>纠错设备</v>
          </cell>
        </row>
        <row r="863">
          <cell r="A863" t="str">
            <v>A02080911</v>
          </cell>
          <cell r="B863" t="str">
            <v>转换设备</v>
          </cell>
        </row>
        <row r="864">
          <cell r="A864" t="str">
            <v>A02080912</v>
          </cell>
          <cell r="B864" t="str">
            <v>电报加密机</v>
          </cell>
        </row>
        <row r="865">
          <cell r="A865" t="str">
            <v>A02080913</v>
          </cell>
          <cell r="B865" t="str">
            <v>无线电报接收设备</v>
          </cell>
        </row>
        <row r="866">
          <cell r="A866" t="str">
            <v>A02080999</v>
          </cell>
          <cell r="B866" t="str">
            <v>其他电报通信设备</v>
          </cell>
        </row>
        <row r="867">
          <cell r="A867" t="str">
            <v>A020810</v>
          </cell>
          <cell r="B867" t="str">
            <v>传真及数据数字通信设备</v>
          </cell>
        </row>
        <row r="868">
          <cell r="A868" t="str">
            <v>A02081001</v>
          </cell>
          <cell r="B868" t="str">
            <v>传真通信设备</v>
          </cell>
        </row>
        <row r="869">
          <cell r="A869" t="str">
            <v>A02081002</v>
          </cell>
          <cell r="B869" t="str">
            <v>数据调制、解调设备</v>
          </cell>
        </row>
        <row r="870">
          <cell r="A870" t="str">
            <v>A02081003</v>
          </cell>
          <cell r="B870" t="str">
            <v>数传机</v>
          </cell>
        </row>
        <row r="871">
          <cell r="A871" t="str">
            <v>A02081004</v>
          </cell>
          <cell r="B871" t="str">
            <v>数据复接交换设备</v>
          </cell>
        </row>
        <row r="872">
          <cell r="A872" t="str">
            <v>A02081005</v>
          </cell>
          <cell r="B872" t="str">
            <v>脉码调制终端设备</v>
          </cell>
        </row>
        <row r="873">
          <cell r="A873" t="str">
            <v>A02081006</v>
          </cell>
          <cell r="B873" t="str">
            <v>增量调制终端设备</v>
          </cell>
        </row>
        <row r="874">
          <cell r="A874" t="str">
            <v>A02081007</v>
          </cell>
          <cell r="B874" t="str">
            <v>数字电话电报终端机</v>
          </cell>
        </row>
        <row r="875">
          <cell r="A875" t="str">
            <v>A02081008</v>
          </cell>
          <cell r="B875" t="str">
            <v>数据、多媒体通信终端设备</v>
          </cell>
        </row>
        <row r="876">
          <cell r="A876" t="str">
            <v>A02081099</v>
          </cell>
          <cell r="B876" t="str">
            <v>其他传真及数据、数字通信
设备</v>
          </cell>
        </row>
        <row r="877">
          <cell r="A877" t="str">
            <v>A020811</v>
          </cell>
          <cell r="B877" t="str">
            <v>微波接力通信设备</v>
          </cell>
        </row>
        <row r="878">
          <cell r="A878" t="str">
            <v>A020812</v>
          </cell>
          <cell r="B878" t="str">
            <v>IP与多媒体通信设备</v>
          </cell>
        </row>
        <row r="879">
          <cell r="A879" t="str">
            <v>A020813</v>
          </cell>
          <cell r="B879" t="str">
            <v>通信配套设备</v>
          </cell>
        </row>
        <row r="880">
          <cell r="A880" t="str">
            <v>A020814</v>
          </cell>
          <cell r="B880" t="str">
            <v>通信机房专用设备</v>
          </cell>
        </row>
        <row r="881">
          <cell r="A881" t="str">
            <v>A020815</v>
          </cell>
          <cell r="B881" t="str">
            <v>天线</v>
          </cell>
        </row>
        <row r="882">
          <cell r="A882" t="str">
            <v>A02081501</v>
          </cell>
          <cell r="B882" t="str">
            <v>发射天线</v>
          </cell>
        </row>
        <row r="883">
          <cell r="A883" t="str">
            <v>A02081502</v>
          </cell>
          <cell r="B883" t="str">
            <v>接收天线</v>
          </cell>
        </row>
        <row r="884">
          <cell r="A884" t="str">
            <v>A020816</v>
          </cell>
          <cell r="B884" t="str">
            <v>通信网络维护和管理系统</v>
          </cell>
        </row>
        <row r="885">
          <cell r="A885" t="str">
            <v>A020817</v>
          </cell>
          <cell r="B885" t="str">
            <v>通信设备零部件</v>
          </cell>
        </row>
        <row r="886">
          <cell r="A886" t="str">
            <v>A020899</v>
          </cell>
          <cell r="B886" t="str">
            <v>其他通信设备</v>
          </cell>
        </row>
        <row r="887">
          <cell r="A887" t="str">
            <v>A0209</v>
          </cell>
          <cell r="B887" t="str">
            <v>广播、电视、电影设备</v>
          </cell>
        </row>
        <row r="888">
          <cell r="A888" t="str">
            <v>A020901</v>
          </cell>
          <cell r="B888" t="str">
            <v>广播发射设备</v>
          </cell>
        </row>
        <row r="889">
          <cell r="A889" t="str">
            <v>A02090101</v>
          </cell>
          <cell r="B889" t="str">
            <v>中波广播发射机</v>
          </cell>
        </row>
        <row r="890">
          <cell r="A890" t="str">
            <v>A02090102</v>
          </cell>
          <cell r="B890" t="str">
            <v>短波广播发射机</v>
          </cell>
        </row>
        <row r="891">
          <cell r="A891" t="str">
            <v>A02090103</v>
          </cell>
          <cell r="B891" t="str">
            <v>调频广播发射机</v>
          </cell>
        </row>
        <row r="892">
          <cell r="A892" t="str">
            <v>A02090104</v>
          </cell>
          <cell r="B892" t="str">
            <v>调频立体声广播发射机</v>
          </cell>
        </row>
        <row r="893">
          <cell r="A893" t="str">
            <v>A02090105</v>
          </cell>
          <cell r="B893" t="str">
            <v>调频广播差转台</v>
          </cell>
        </row>
        <row r="894">
          <cell r="A894" t="str">
            <v>A02090106</v>
          </cell>
          <cell r="B894" t="str">
            <v>机动广播发射台</v>
          </cell>
        </row>
        <row r="895">
          <cell r="A895" t="str">
            <v>A02090107</v>
          </cell>
          <cell r="B895" t="str">
            <v>数字音频广播发射机</v>
          </cell>
        </row>
        <row r="896">
          <cell r="A896" t="str">
            <v>A02090199</v>
          </cell>
          <cell r="B896" t="str">
            <v>其他广播发射台</v>
          </cell>
        </row>
        <row r="897">
          <cell r="A897" t="str">
            <v>A020902</v>
          </cell>
          <cell r="B897" t="str">
            <v>电视发射设备</v>
          </cell>
        </row>
        <row r="898">
          <cell r="A898" t="str">
            <v>A02090201</v>
          </cell>
          <cell r="B898" t="str">
            <v>米波电视发射机</v>
          </cell>
        </row>
        <row r="899">
          <cell r="A899" t="str">
            <v>A02090202</v>
          </cell>
          <cell r="B899" t="str">
            <v>分米波电视发射机</v>
          </cell>
        </row>
        <row r="900">
          <cell r="A900" t="str">
            <v>A02090203</v>
          </cell>
          <cell r="B900" t="str">
            <v>双伴音电视发射机</v>
          </cell>
        </row>
        <row r="901">
          <cell r="A901" t="str">
            <v>A02090204</v>
          </cell>
          <cell r="B901" t="str">
            <v>电视差转机</v>
          </cell>
        </row>
        <row r="902">
          <cell r="A902" t="str">
            <v>A02090205</v>
          </cell>
          <cell r="B902" t="str">
            <v>机动电视发射台</v>
          </cell>
        </row>
        <row r="903">
          <cell r="A903" t="str">
            <v>A02090206</v>
          </cell>
          <cell r="B903" t="str">
            <v>数字广播电视发射机</v>
          </cell>
        </row>
        <row r="904">
          <cell r="A904" t="str">
            <v>A02090299</v>
          </cell>
          <cell r="B904" t="str">
            <v>其他电视发射设备</v>
          </cell>
        </row>
        <row r="905">
          <cell r="A905" t="str">
            <v>A020903</v>
          </cell>
          <cell r="B905" t="str">
            <v>广播和电视接收设备</v>
          </cell>
        </row>
        <row r="906">
          <cell r="A906" t="str">
            <v>A020904</v>
          </cell>
          <cell r="B906" t="str">
            <v>音频节目制作和播控设备</v>
          </cell>
        </row>
        <row r="907">
          <cell r="A907" t="str">
            <v>A02090401</v>
          </cell>
          <cell r="B907" t="str">
            <v>广播专用录放音设备</v>
          </cell>
        </row>
        <row r="908">
          <cell r="A908" t="str">
            <v>A02090402</v>
          </cell>
          <cell r="B908" t="str">
            <v>调音台</v>
          </cell>
        </row>
        <row r="909">
          <cell r="A909" t="str">
            <v>A02090403</v>
          </cell>
          <cell r="B909" t="str">
            <v>监听机（机组）</v>
          </cell>
        </row>
        <row r="910">
          <cell r="A910" t="str">
            <v>A02090404</v>
          </cell>
          <cell r="B910" t="str">
            <v>声处理设备</v>
          </cell>
        </row>
        <row r="911">
          <cell r="A911" t="str">
            <v>A02090405</v>
          </cell>
          <cell r="B911" t="str">
            <v>收音设备</v>
          </cell>
        </row>
        <row r="912">
          <cell r="A912" t="str">
            <v>A02090406</v>
          </cell>
          <cell r="B912" t="str">
            <v>播控设备</v>
          </cell>
        </row>
        <row r="913">
          <cell r="A913" t="str">
            <v>A02090499</v>
          </cell>
          <cell r="B913" t="str">
            <v>其他音频节目制作和播控
设备</v>
          </cell>
        </row>
        <row r="914">
          <cell r="A914" t="str">
            <v>A020905</v>
          </cell>
          <cell r="B914" t="str">
            <v>视频节目制作和播控设备</v>
          </cell>
        </row>
        <row r="915">
          <cell r="A915" t="str">
            <v>A02090501</v>
          </cell>
          <cell r="B915" t="str">
            <v>电视录制及电视播出中心
设备</v>
          </cell>
        </row>
        <row r="916">
          <cell r="A916" t="str">
            <v>A02090502</v>
          </cell>
          <cell r="B916" t="str">
            <v>机动电视转播及电视播出
采访设备</v>
          </cell>
        </row>
        <row r="917">
          <cell r="A917" t="str">
            <v>A02090503</v>
          </cell>
          <cell r="B917" t="str">
            <v>录像编辑设备</v>
          </cell>
        </row>
        <row r="918">
          <cell r="A918" t="str">
            <v>A02090504</v>
          </cell>
          <cell r="B918" t="str">
            <v>专业摄像机和信号源设备</v>
          </cell>
        </row>
        <row r="919">
          <cell r="A919" t="str">
            <v>A02090505</v>
          </cell>
          <cell r="B919" t="str">
            <v>视频信息处理设备</v>
          </cell>
        </row>
        <row r="920">
          <cell r="A920" t="str">
            <v>A02090506</v>
          </cell>
          <cell r="B920" t="str">
            <v>电视信号同步设备</v>
          </cell>
        </row>
        <row r="921">
          <cell r="A921" t="str">
            <v>A02090507</v>
          </cell>
          <cell r="B921" t="str">
            <v>电视图文创作系统设备</v>
          </cell>
        </row>
        <row r="922">
          <cell r="A922" t="str">
            <v>A02090599</v>
          </cell>
          <cell r="B922" t="str">
            <v>其他视频节目制作和播控
设备</v>
          </cell>
        </row>
        <row r="923">
          <cell r="A923" t="str">
            <v>A020906</v>
          </cell>
          <cell r="B923" t="str">
            <v>多工广播设备</v>
          </cell>
        </row>
        <row r="924">
          <cell r="A924" t="str">
            <v>A020907</v>
          </cell>
          <cell r="B924" t="str">
            <v>立体电视设备</v>
          </cell>
        </row>
        <row r="925">
          <cell r="A925" t="str">
            <v>A020908</v>
          </cell>
          <cell r="B925" t="str">
            <v>卫星广播电视设备</v>
          </cell>
        </row>
        <row r="926">
          <cell r="A926" t="str">
            <v>A02090801</v>
          </cell>
          <cell r="B926" t="str">
            <v>集体接收设备</v>
          </cell>
        </row>
        <row r="927">
          <cell r="A927" t="str">
            <v>A02090802</v>
          </cell>
          <cell r="B927" t="str">
            <v>上行站接收设备</v>
          </cell>
        </row>
        <row r="928">
          <cell r="A928" t="str">
            <v>A02090803</v>
          </cell>
          <cell r="B928" t="str">
            <v>接收测试站设备</v>
          </cell>
        </row>
        <row r="929">
          <cell r="A929" t="str">
            <v>A02090804</v>
          </cell>
          <cell r="B929" t="str">
            <v>普及型卫星广播电视接收
附加装置</v>
          </cell>
        </row>
        <row r="930">
          <cell r="A930" t="str">
            <v>A02090899</v>
          </cell>
          <cell r="B930" t="str">
            <v>其他卫星广播电视设备</v>
          </cell>
        </row>
        <row r="931">
          <cell r="A931" t="str">
            <v>A020909</v>
          </cell>
          <cell r="B931" t="str">
            <v>电缆电视分配系统设备</v>
          </cell>
        </row>
        <row r="932">
          <cell r="A932" t="str">
            <v>A02090901</v>
          </cell>
          <cell r="B932" t="str">
            <v>共用天线电视系统设备</v>
          </cell>
        </row>
        <row r="933">
          <cell r="A933" t="str">
            <v>A02090902</v>
          </cell>
          <cell r="B933" t="str">
            <v>单向电缆电视系统设备</v>
          </cell>
        </row>
        <row r="934">
          <cell r="A934" t="str">
            <v>A02090903</v>
          </cell>
          <cell r="B934" t="str">
            <v>双向电缆电视系统设备</v>
          </cell>
        </row>
        <row r="935">
          <cell r="A935" t="str">
            <v>A02090904</v>
          </cell>
          <cell r="B935" t="str">
            <v>光缆电视分配系统设备</v>
          </cell>
        </row>
        <row r="936">
          <cell r="A936" t="str">
            <v>A02090999</v>
          </cell>
          <cell r="B936" t="str">
            <v>其他电缆电视分配系统设
备</v>
          </cell>
        </row>
        <row r="937">
          <cell r="A937" t="str">
            <v>A020910</v>
          </cell>
          <cell r="B937" t="str">
            <v>电视设备</v>
          </cell>
        </row>
        <row r="938">
          <cell r="A938" t="str">
            <v>A02091001</v>
          </cell>
          <cell r="B938" t="str">
            <v>普通电视设备（电视机）</v>
          </cell>
        </row>
        <row r="939">
          <cell r="A939" t="str">
            <v>A02091002</v>
          </cell>
          <cell r="B939" t="str">
            <v>特殊环境应用电视监视设
备</v>
          </cell>
        </row>
        <row r="940">
          <cell r="A940" t="str">
            <v>A02091003</v>
          </cell>
          <cell r="B940" t="str">
            <v>特殊功能应用电视设备</v>
          </cell>
        </row>
        <row r="941">
          <cell r="A941" t="str">
            <v>A02091004</v>
          </cell>
          <cell r="B941" t="str">
            <v>特种成像应用电视设备</v>
          </cell>
        </row>
        <row r="942">
          <cell r="A942" t="str">
            <v>A02091099</v>
          </cell>
          <cell r="B942" t="str">
            <v>其他电视设备</v>
          </cell>
        </row>
        <row r="943">
          <cell r="A943" t="str">
            <v>A020911</v>
          </cell>
          <cell r="B943" t="str">
            <v>视频设备</v>
          </cell>
        </row>
        <row r="944">
          <cell r="A944" t="str">
            <v>A02091101</v>
          </cell>
          <cell r="B944" t="str">
            <v>录像机</v>
          </cell>
        </row>
        <row r="945">
          <cell r="A945" t="str">
            <v>A02091102</v>
          </cell>
          <cell r="B945" t="str">
            <v>通用摄像机</v>
          </cell>
        </row>
        <row r="946">
          <cell r="A946" t="str">
            <v>A02091103</v>
          </cell>
          <cell r="B946" t="str">
            <v>摄录一体机</v>
          </cell>
        </row>
        <row r="947">
          <cell r="A947" t="str">
            <v>A02091104</v>
          </cell>
          <cell r="B947" t="str">
            <v>平板显示设备</v>
          </cell>
        </row>
        <row r="948">
          <cell r="A948" t="str">
            <v>A02091105</v>
          </cell>
          <cell r="B948" t="str">
            <v>电视唱盘</v>
          </cell>
        </row>
        <row r="949">
          <cell r="A949" t="str">
            <v>A02091106</v>
          </cell>
          <cell r="B949" t="str">
            <v>激光视盘机</v>
          </cell>
        </row>
        <row r="950">
          <cell r="A950" t="str">
            <v>A02091107</v>
          </cell>
          <cell r="B950" t="str">
            <v>视频监控设备</v>
          </cell>
        </row>
        <row r="951">
          <cell r="A951" t="str">
            <v>A02091108</v>
          </cell>
          <cell r="B951" t="str">
            <v>视频处理器</v>
          </cell>
        </row>
        <row r="952">
          <cell r="A952" t="str">
            <v>A02091109</v>
          </cell>
          <cell r="B952" t="str">
            <v>虚拟演播室设备</v>
          </cell>
        </row>
        <row r="953">
          <cell r="A953" t="str">
            <v>A02091110</v>
          </cell>
          <cell r="B953" t="str">
            <v>字幕机</v>
          </cell>
        </row>
        <row r="954">
          <cell r="A954" t="str">
            <v>A02091199</v>
          </cell>
          <cell r="B954" t="str">
            <v>其他视频设备</v>
          </cell>
        </row>
        <row r="955">
          <cell r="A955" t="str">
            <v>A020912</v>
          </cell>
          <cell r="B955" t="str">
            <v>音频设备</v>
          </cell>
        </row>
        <row r="956">
          <cell r="A956" t="str">
            <v>A02091201</v>
          </cell>
          <cell r="B956" t="str">
            <v>录放音机</v>
          </cell>
        </row>
        <row r="957">
          <cell r="A957" t="str">
            <v>A02091202</v>
          </cell>
          <cell r="B957" t="str">
            <v>收音机</v>
          </cell>
        </row>
        <row r="958">
          <cell r="A958" t="str">
            <v>A02091203</v>
          </cell>
          <cell r="B958" t="str">
            <v>音频功率放大器设备（功放
设备）</v>
          </cell>
        </row>
        <row r="959">
          <cell r="A959" t="str">
            <v>A02091204</v>
          </cell>
          <cell r="B959" t="str">
            <v>电唱机</v>
          </cell>
        </row>
        <row r="960">
          <cell r="A960" t="str">
            <v>A02091205</v>
          </cell>
          <cell r="B960" t="str">
            <v>音响电视组合机</v>
          </cell>
        </row>
        <row r="961">
          <cell r="A961" t="str">
            <v>A02091206</v>
          </cell>
          <cell r="B961" t="str">
            <v>话筒设备</v>
          </cell>
        </row>
        <row r="962">
          <cell r="A962" t="str">
            <v>A02091207</v>
          </cell>
          <cell r="B962" t="str">
            <v>数码音频工作站及配套设
备</v>
          </cell>
        </row>
        <row r="963">
          <cell r="A963" t="str">
            <v>A02091208</v>
          </cell>
          <cell r="B963" t="str">
            <v>声画编辑机</v>
          </cell>
        </row>
        <row r="964">
          <cell r="A964" t="str">
            <v>A02091209</v>
          </cell>
          <cell r="B964" t="str">
            <v>录音外围设备</v>
          </cell>
        </row>
        <row r="965">
          <cell r="A965" t="str">
            <v>A02091210</v>
          </cell>
          <cell r="B965" t="str">
            <v>扩音设备</v>
          </cell>
        </row>
        <row r="966">
          <cell r="A966" t="str">
            <v>A02091211</v>
          </cell>
          <cell r="B966" t="str">
            <v>音箱</v>
          </cell>
        </row>
        <row r="967">
          <cell r="A967" t="str">
            <v>A02091212</v>
          </cell>
          <cell r="B967" t="str">
            <v>复读机</v>
          </cell>
        </row>
        <row r="968">
          <cell r="A968" t="str">
            <v>A02091213</v>
          </cell>
          <cell r="B968" t="str">
            <v>语音语言实验室设备</v>
          </cell>
        </row>
        <row r="969">
          <cell r="A969" t="str">
            <v>A02091299</v>
          </cell>
          <cell r="B969" t="str">
            <v>其他音频设备</v>
          </cell>
        </row>
        <row r="970">
          <cell r="A970" t="str">
            <v>A020913</v>
          </cell>
          <cell r="B970" t="str">
            <v>组合音像设备</v>
          </cell>
        </row>
        <row r="971">
          <cell r="A971" t="str">
            <v>A02091301</v>
          </cell>
          <cell r="B971" t="str">
            <v>音视频播放设备</v>
          </cell>
        </row>
        <row r="972">
          <cell r="A972" t="str">
            <v>A02091302</v>
          </cell>
          <cell r="B972" t="str">
            <v>闭路播放设备</v>
          </cell>
        </row>
        <row r="973">
          <cell r="A973" t="str">
            <v>A02091303</v>
          </cell>
          <cell r="B973" t="str">
            <v>同声现场翻译设备及附属设
备</v>
          </cell>
        </row>
        <row r="974">
          <cell r="A974" t="str">
            <v>A02091304</v>
          </cell>
          <cell r="B974" t="str">
            <v>会议、广播及音乐欣赏系统</v>
          </cell>
        </row>
        <row r="975">
          <cell r="A975" t="str">
            <v>A02091399</v>
          </cell>
          <cell r="B975" t="str">
            <v>其他组合音像设备</v>
          </cell>
        </row>
        <row r="976">
          <cell r="A976" t="str">
            <v>A020914</v>
          </cell>
          <cell r="B976" t="str">
            <v>播出设备</v>
          </cell>
        </row>
        <row r="977">
          <cell r="A977" t="str">
            <v>A02091401</v>
          </cell>
          <cell r="B977" t="str">
            <v>机械手播出设备</v>
          </cell>
        </row>
        <row r="978">
          <cell r="A978" t="str">
            <v>A02091402</v>
          </cell>
          <cell r="B978" t="str">
            <v>硬盘播出设备</v>
          </cell>
        </row>
        <row r="979">
          <cell r="A979" t="str">
            <v>A02091403</v>
          </cell>
          <cell r="B979" t="str">
            <v>播出周边设备</v>
          </cell>
        </row>
        <row r="980">
          <cell r="A980" t="str">
            <v>A02091499</v>
          </cell>
          <cell r="B980" t="str">
            <v>其他播出设备</v>
          </cell>
        </row>
        <row r="981">
          <cell r="A981" t="str">
            <v>A020915</v>
          </cell>
          <cell r="B981" t="str">
            <v>电影设备</v>
          </cell>
        </row>
        <row r="982">
          <cell r="A982" t="str">
            <v>A02091501</v>
          </cell>
          <cell r="B982" t="str">
            <v>传版设备</v>
          </cell>
        </row>
        <row r="983">
          <cell r="A983" t="str">
            <v>A02091502</v>
          </cell>
          <cell r="B983" t="str">
            <v>编辑、采访设备</v>
          </cell>
        </row>
        <row r="984">
          <cell r="A984" t="str">
            <v>A02091503</v>
          </cell>
          <cell r="B984" t="str">
            <v>压片加工设备</v>
          </cell>
        </row>
        <row r="985">
          <cell r="A985" t="str">
            <v>A02091504</v>
          </cell>
          <cell r="B985" t="str">
            <v>唱机生产设备</v>
          </cell>
        </row>
        <row r="986">
          <cell r="A986" t="str">
            <v>A02091505</v>
          </cell>
          <cell r="B986" t="str">
            <v>盒式音带加工设备</v>
          </cell>
        </row>
        <row r="987">
          <cell r="A987" t="str">
            <v>A02091506</v>
          </cell>
          <cell r="B987" t="str">
            <v>影视片制作、维护设备</v>
          </cell>
        </row>
        <row r="988">
          <cell r="A988" t="str">
            <v>A02091599</v>
          </cell>
          <cell r="B988" t="str">
            <v>其他电影设备</v>
          </cell>
        </row>
        <row r="989">
          <cell r="A989" t="str">
            <v>A020916</v>
          </cell>
          <cell r="B989" t="str">
            <v>传声器、扬声器、耳塞机</v>
          </cell>
        </row>
        <row r="990">
          <cell r="A990" t="str">
            <v>A020917</v>
          </cell>
          <cell r="B990" t="str">
            <v>无线寻呼机</v>
          </cell>
        </row>
        <row r="991">
          <cell r="A991" t="str">
            <v>A020918</v>
          </cell>
          <cell r="B991" t="str">
            <v>磁(纹)卡和集成电路卡</v>
          </cell>
        </row>
        <row r="992">
          <cell r="A992" t="str">
            <v>A020919</v>
          </cell>
          <cell r="B992" t="str">
            <v>广播、电视、电影设备零部件</v>
          </cell>
        </row>
        <row r="993">
          <cell r="A993" t="str">
            <v>A020999</v>
          </cell>
          <cell r="B993" t="str">
            <v>其他广播、电视、电影设备</v>
          </cell>
        </row>
        <row r="994">
          <cell r="A994" t="str">
            <v>A0210</v>
          </cell>
          <cell r="B994" t="str">
            <v>仪器仪表</v>
          </cell>
        </row>
        <row r="995">
          <cell r="A995" t="str">
            <v>A021001</v>
          </cell>
          <cell r="B995" t="str">
            <v>自动化仪表</v>
          </cell>
        </row>
        <row r="996">
          <cell r="A996" t="str">
            <v>A02100101</v>
          </cell>
          <cell r="B996" t="str">
            <v>温度仪表</v>
          </cell>
        </row>
        <row r="997">
          <cell r="A997" t="str">
            <v>A02100102</v>
          </cell>
          <cell r="B997" t="str">
            <v>压力仪表</v>
          </cell>
        </row>
        <row r="998">
          <cell r="A998" t="str">
            <v>A02100103</v>
          </cell>
          <cell r="B998" t="str">
            <v>流量仪表</v>
          </cell>
        </row>
        <row r="999">
          <cell r="A999" t="str">
            <v>A02100104</v>
          </cell>
          <cell r="B999" t="str">
            <v>物位及机械量仪表</v>
          </cell>
        </row>
        <row r="1000">
          <cell r="A1000" t="str">
            <v>A02100105</v>
          </cell>
          <cell r="B1000" t="str">
            <v>显示及调节仪表</v>
          </cell>
        </row>
        <row r="1001">
          <cell r="A1001" t="str">
            <v>A02100106</v>
          </cell>
          <cell r="B1001" t="str">
            <v>气动、电动单元组合仪表</v>
          </cell>
        </row>
        <row r="1002">
          <cell r="A1002" t="str">
            <v>A02100107</v>
          </cell>
          <cell r="B1002" t="str">
            <v>基地式仪表</v>
          </cell>
        </row>
        <row r="1003">
          <cell r="A1003" t="str">
            <v>A02100108</v>
          </cell>
          <cell r="B1003" t="str">
            <v>绘图仪</v>
          </cell>
        </row>
        <row r="1004">
          <cell r="A1004" t="str">
            <v>A02100109</v>
          </cell>
          <cell r="B1004" t="str">
            <v>集中控制装置</v>
          </cell>
        </row>
        <row r="1005">
          <cell r="A1005" t="str">
            <v>A02100110</v>
          </cell>
          <cell r="B1005" t="str">
            <v>执行器</v>
          </cell>
        </row>
        <row r="1006">
          <cell r="A1006" t="str">
            <v>A02100111</v>
          </cell>
          <cell r="B1006" t="str">
            <v>自动成套控制系统</v>
          </cell>
        </row>
        <row r="1007">
          <cell r="A1007" t="str">
            <v>A02100112</v>
          </cell>
          <cell r="B1007" t="str">
            <v>工业控制用计算机系统</v>
          </cell>
        </row>
        <row r="1008">
          <cell r="A1008" t="str">
            <v>A02100199</v>
          </cell>
          <cell r="B1008" t="str">
            <v>其他自动化仪表</v>
          </cell>
        </row>
        <row r="1009">
          <cell r="A1009" t="str">
            <v>A021002</v>
          </cell>
          <cell r="B1009" t="str">
            <v>电工仪器仪表</v>
          </cell>
        </row>
        <row r="1010">
          <cell r="A1010" t="str">
            <v>A02100201</v>
          </cell>
          <cell r="B1010" t="str">
            <v>电度表</v>
          </cell>
        </row>
        <row r="1011">
          <cell r="A1011" t="str">
            <v>A02100202</v>
          </cell>
          <cell r="B1011" t="str">
            <v>实验室电工仪器及指针式
电表</v>
          </cell>
        </row>
        <row r="1012">
          <cell r="A1012" t="str">
            <v>A02100203</v>
          </cell>
          <cell r="B1012" t="str">
            <v>数字电网监测表</v>
          </cell>
        </row>
        <row r="1013">
          <cell r="A1013" t="str">
            <v>A02100204</v>
          </cell>
          <cell r="B1013" t="str">
            <v>电阻测量仪器</v>
          </cell>
        </row>
        <row r="1014">
          <cell r="A1014" t="str">
            <v>A02100205</v>
          </cell>
          <cell r="B1014" t="str">
            <v>记录电表、电磁示波器</v>
          </cell>
        </row>
        <row r="1015">
          <cell r="A1015" t="str">
            <v>A02100206</v>
          </cell>
          <cell r="B1015" t="str">
            <v>测磁仪器</v>
          </cell>
        </row>
        <row r="1016">
          <cell r="A1016" t="str">
            <v>A02100207</v>
          </cell>
          <cell r="B1016" t="str">
            <v>扩大量程装置</v>
          </cell>
        </row>
        <row r="1017">
          <cell r="A1017" t="str">
            <v>A02100299</v>
          </cell>
          <cell r="B1017" t="str">
            <v>其他电工仪器仪表</v>
          </cell>
        </row>
        <row r="1018">
          <cell r="A1018" t="str">
            <v>A021003</v>
          </cell>
          <cell r="B1018" t="str">
            <v>光学仪器</v>
          </cell>
        </row>
        <row r="1019">
          <cell r="A1019" t="str">
            <v>A02100301</v>
          </cell>
          <cell r="B1019" t="str">
            <v>显微镜</v>
          </cell>
        </row>
        <row r="1020">
          <cell r="A1020" t="str">
            <v>A02100302</v>
          </cell>
          <cell r="B1020" t="str">
            <v>光学计量仪器</v>
          </cell>
        </row>
        <row r="1021">
          <cell r="A1021" t="str">
            <v>A02100303</v>
          </cell>
          <cell r="B1021" t="str">
            <v>物理光学仪器</v>
          </cell>
        </row>
        <row r="1022">
          <cell r="A1022" t="str">
            <v>A02100304</v>
          </cell>
          <cell r="B1022" t="str">
            <v>光学测试仪器</v>
          </cell>
        </row>
        <row r="1023">
          <cell r="A1023" t="str">
            <v>A02100305</v>
          </cell>
          <cell r="B1023" t="str">
            <v>电子光学及离子光学仪器</v>
          </cell>
        </row>
        <row r="1024">
          <cell r="A1024" t="str">
            <v>A02100306</v>
          </cell>
          <cell r="B1024" t="str">
            <v>航测仪器</v>
          </cell>
        </row>
        <row r="1025">
          <cell r="A1025" t="str">
            <v>A02100307</v>
          </cell>
          <cell r="B1025" t="str">
            <v>光谱遥感仪器</v>
          </cell>
        </row>
        <row r="1026">
          <cell r="A1026" t="str">
            <v>A02100308</v>
          </cell>
          <cell r="B1026" t="str">
            <v>红外仪器</v>
          </cell>
        </row>
        <row r="1027">
          <cell r="A1027" t="str">
            <v>A02100309</v>
          </cell>
          <cell r="B1027" t="str">
            <v>激光仪器</v>
          </cell>
        </row>
        <row r="1028">
          <cell r="A1028" t="str">
            <v>A02100310</v>
          </cell>
          <cell r="B1028" t="str">
            <v>望远镜</v>
          </cell>
        </row>
        <row r="1029">
          <cell r="A1029" t="str">
            <v>A02100311</v>
          </cell>
          <cell r="B1029" t="str">
            <v>眼镜</v>
          </cell>
        </row>
        <row r="1030">
          <cell r="A1030" t="str">
            <v>A02100312</v>
          </cell>
          <cell r="B1030" t="str">
            <v>光导纤维和纤维束</v>
          </cell>
        </row>
        <row r="1031">
          <cell r="A1031" t="str">
            <v>A02100313</v>
          </cell>
          <cell r="B1031" t="str">
            <v>透镜、棱镜、反射镜</v>
          </cell>
        </row>
        <row r="1032">
          <cell r="A1032" t="str">
            <v>A02100399</v>
          </cell>
          <cell r="B1032" t="str">
            <v>其他光学仪器</v>
          </cell>
        </row>
        <row r="1033">
          <cell r="A1033" t="str">
            <v>A021004</v>
          </cell>
          <cell r="B1033" t="str">
            <v>分析仪器</v>
          </cell>
        </row>
        <row r="1034">
          <cell r="A1034" t="str">
            <v>A02100401</v>
          </cell>
          <cell r="B1034" t="str">
            <v>电化学分析仪器</v>
          </cell>
        </row>
        <row r="1035">
          <cell r="A1035" t="str">
            <v>A02100402</v>
          </cell>
          <cell r="B1035" t="str">
            <v>物理特性分析仪器及校准
仪器</v>
          </cell>
        </row>
        <row r="1036">
          <cell r="A1036" t="str">
            <v>A02100403</v>
          </cell>
          <cell r="B1036" t="str">
            <v>热学式分析仪器</v>
          </cell>
        </row>
        <row r="1037">
          <cell r="A1037" t="str">
            <v>A02100404</v>
          </cell>
          <cell r="B1037" t="str">
            <v>光学式分析仪器</v>
          </cell>
        </row>
        <row r="1038">
          <cell r="A1038" t="str">
            <v>A02100405</v>
          </cell>
          <cell r="B1038" t="str">
            <v>射线式分析仪器</v>
          </cell>
        </row>
        <row r="1039">
          <cell r="A1039" t="str">
            <v>A02100406</v>
          </cell>
          <cell r="B1039" t="str">
            <v>波谱仪</v>
          </cell>
        </row>
        <row r="1040">
          <cell r="A1040" t="str">
            <v>A02100407</v>
          </cell>
          <cell r="B1040" t="str">
            <v>质谱仪</v>
          </cell>
        </row>
        <row r="1041">
          <cell r="A1041" t="str">
            <v>A02100408</v>
          </cell>
          <cell r="B1041" t="str">
            <v>色谱仪</v>
          </cell>
        </row>
        <row r="1042">
          <cell r="A1042" t="str">
            <v>A02100409</v>
          </cell>
          <cell r="B1042" t="str">
            <v>磁式分析仪</v>
          </cell>
        </row>
        <row r="1043">
          <cell r="A1043" t="str">
            <v>A02100410</v>
          </cell>
          <cell r="B1043" t="str">
            <v>晶体振荡式分析仪</v>
          </cell>
        </row>
        <row r="1044">
          <cell r="A1044" t="str">
            <v>A02100411</v>
          </cell>
          <cell r="B1044" t="str">
            <v>蒸馏及分离式分析仪</v>
          </cell>
        </row>
        <row r="1045">
          <cell r="A1045" t="str">
            <v>A02100412</v>
          </cell>
          <cell r="B1045" t="str">
            <v>气敏式分析仪</v>
          </cell>
        </row>
        <row r="1046">
          <cell r="A1046" t="str">
            <v>A02100413</v>
          </cell>
          <cell r="B1046" t="str">
            <v>化学变色式分析仪</v>
          </cell>
        </row>
        <row r="1047">
          <cell r="A1047" t="str">
            <v>A02100414</v>
          </cell>
          <cell r="B1047" t="str">
            <v>多种原理分析仪</v>
          </cell>
        </row>
        <row r="1048">
          <cell r="A1048" t="str">
            <v>A02100415</v>
          </cell>
          <cell r="B1048" t="str">
            <v>环境监测仪器及综合分析
装置</v>
          </cell>
        </row>
        <row r="1049">
          <cell r="A1049" t="str">
            <v>A02100416</v>
          </cell>
          <cell r="B1049" t="str">
            <v>分析仪器辅助装置</v>
          </cell>
        </row>
        <row r="1050">
          <cell r="A1050" t="str">
            <v>A02100499</v>
          </cell>
          <cell r="B1050" t="str">
            <v>其他分析仪器</v>
          </cell>
        </row>
        <row r="1051">
          <cell r="A1051" t="str">
            <v>A021005</v>
          </cell>
          <cell r="B1051" t="str">
            <v>试验机</v>
          </cell>
        </row>
        <row r="1052">
          <cell r="A1052" t="str">
            <v>A02100501</v>
          </cell>
          <cell r="B1052" t="str">
            <v>金属材料试验机</v>
          </cell>
        </row>
        <row r="1053">
          <cell r="A1053" t="str">
            <v>A02100502</v>
          </cell>
          <cell r="B1053" t="str">
            <v>非金属材料试验机</v>
          </cell>
        </row>
        <row r="1054">
          <cell r="A1054" t="str">
            <v>A02100503</v>
          </cell>
          <cell r="B1054" t="str">
            <v>工艺试验机</v>
          </cell>
        </row>
        <row r="1055">
          <cell r="A1055" t="str">
            <v>A02100504</v>
          </cell>
          <cell r="B1055" t="str">
            <v>测力仪器</v>
          </cell>
        </row>
        <row r="1056">
          <cell r="A1056" t="str">
            <v>A02100505</v>
          </cell>
          <cell r="B1056" t="str">
            <v>动平衡机</v>
          </cell>
        </row>
        <row r="1057">
          <cell r="A1057" t="str">
            <v>A02100506</v>
          </cell>
          <cell r="B1057" t="str">
            <v>振动台与冲击台</v>
          </cell>
        </row>
        <row r="1058">
          <cell r="A1058" t="str">
            <v>A02100507</v>
          </cell>
          <cell r="B1058" t="str">
            <v>碰撞台</v>
          </cell>
        </row>
        <row r="1059">
          <cell r="A1059" t="str">
            <v>A02100508</v>
          </cell>
          <cell r="B1059" t="str">
            <v>无损探伤机</v>
          </cell>
        </row>
        <row r="1060">
          <cell r="A1060" t="str">
            <v>A02100509</v>
          </cell>
          <cell r="B1060" t="str">
            <v>包装件试验机</v>
          </cell>
        </row>
        <row r="1061">
          <cell r="A1061" t="str">
            <v>A02100510</v>
          </cell>
          <cell r="B1061" t="str">
            <v>结构试验机</v>
          </cell>
        </row>
        <row r="1062">
          <cell r="A1062" t="str">
            <v>A02100511</v>
          </cell>
          <cell r="B1062" t="str">
            <v>橡胶制品检测机械</v>
          </cell>
        </row>
        <row r="1063">
          <cell r="A1063" t="str">
            <v>A02100599</v>
          </cell>
          <cell r="B1063" t="str">
            <v>其他试验机</v>
          </cell>
        </row>
        <row r="1064">
          <cell r="A1064" t="str">
            <v>A021006</v>
          </cell>
          <cell r="B1064" t="str">
            <v>试验仪器及装置</v>
          </cell>
        </row>
        <row r="1065">
          <cell r="A1065" t="str">
            <v>A02100601</v>
          </cell>
          <cell r="B1065" t="str">
            <v>分析天平及专用天平</v>
          </cell>
        </row>
        <row r="1066">
          <cell r="A1066" t="str">
            <v>A02100602</v>
          </cell>
          <cell r="B1066" t="str">
            <v>动力测试仪器</v>
          </cell>
        </row>
        <row r="1067">
          <cell r="A1067" t="str">
            <v>A02100603</v>
          </cell>
          <cell r="B1067" t="str">
            <v>试验箱及气候环境试验设
备</v>
          </cell>
        </row>
        <row r="1068">
          <cell r="A1068" t="str">
            <v>A02100604</v>
          </cell>
          <cell r="B1068" t="str">
            <v>生物、医学样品制备设备</v>
          </cell>
        </row>
        <row r="1069">
          <cell r="A1069" t="str">
            <v>A02100605</v>
          </cell>
          <cell r="B1069" t="str">
            <v>应变及振动测试仪器</v>
          </cell>
        </row>
        <row r="1070">
          <cell r="A1070" t="str">
            <v>A02100606</v>
          </cell>
          <cell r="B1070" t="str">
            <v>型砂铸造试验仪器及装置</v>
          </cell>
        </row>
        <row r="1071">
          <cell r="A1071" t="str">
            <v>A02100607</v>
          </cell>
          <cell r="B1071" t="str">
            <v>真空检测仪器</v>
          </cell>
        </row>
        <row r="1072">
          <cell r="A1072" t="str">
            <v>A02100608</v>
          </cell>
          <cell r="B1072" t="str">
            <v>土工测试仪器</v>
          </cell>
        </row>
        <row r="1073">
          <cell r="A1073" t="str">
            <v>A02100609</v>
          </cell>
          <cell r="B1073" t="str">
            <v>实验室高压釜</v>
          </cell>
        </row>
        <row r="1074">
          <cell r="A1074" t="str">
            <v>A02100610</v>
          </cell>
          <cell r="B1074" t="str">
            <v>电子可靠性试验设备</v>
          </cell>
        </row>
        <row r="1075">
          <cell r="A1075" t="str">
            <v>A02100699</v>
          </cell>
          <cell r="B1075" t="str">
            <v>其他试验仪器及装置</v>
          </cell>
        </row>
        <row r="1076">
          <cell r="A1076" t="str">
            <v>A021007</v>
          </cell>
          <cell r="B1076" t="str">
            <v>计算仪器</v>
          </cell>
        </row>
        <row r="1077">
          <cell r="A1077" t="str">
            <v>A02100701</v>
          </cell>
          <cell r="B1077" t="str">
            <v>液体比重计</v>
          </cell>
        </row>
        <row r="1078">
          <cell r="A1078" t="str">
            <v>A02100702</v>
          </cell>
          <cell r="B1078" t="str">
            <v>玻璃温度计</v>
          </cell>
        </row>
        <row r="1079">
          <cell r="A1079" t="str">
            <v>A02100703</v>
          </cell>
          <cell r="B1079" t="str">
            <v>气压计</v>
          </cell>
        </row>
        <row r="1080">
          <cell r="A1080" t="str">
            <v>A02100704</v>
          </cell>
          <cell r="B1080" t="str">
            <v>湿度计</v>
          </cell>
        </row>
        <row r="1081">
          <cell r="A1081" t="str">
            <v>A02100705</v>
          </cell>
          <cell r="B1081" t="str">
            <v>液体压力计</v>
          </cell>
        </row>
        <row r="1082">
          <cell r="A1082" t="str">
            <v>A02100706</v>
          </cell>
          <cell r="B1082" t="str">
            <v>气体与液体计量仪表</v>
          </cell>
        </row>
        <row r="1083">
          <cell r="A1083" t="str">
            <v>A02100707</v>
          </cell>
          <cell r="B1083" t="str">
            <v>速度测量仪表</v>
          </cell>
        </row>
        <row r="1084">
          <cell r="A1084" t="str">
            <v>A02100708</v>
          </cell>
          <cell r="B1084" t="str">
            <v>产量计数器</v>
          </cell>
        </row>
        <row r="1085">
          <cell r="A1085" t="str">
            <v>A02100709</v>
          </cell>
          <cell r="B1085" t="str">
            <v>计费与里程表</v>
          </cell>
        </row>
        <row r="1086">
          <cell r="A1086" t="str">
            <v>A02100710</v>
          </cell>
          <cell r="B1086" t="str">
            <v>计步器、频闪仪</v>
          </cell>
        </row>
        <row r="1087">
          <cell r="A1087" t="str">
            <v>A021008</v>
          </cell>
          <cell r="B1087" t="str">
            <v>量仪</v>
          </cell>
        </row>
        <row r="1088">
          <cell r="A1088" t="str">
            <v>A02100801</v>
          </cell>
          <cell r="B1088" t="str">
            <v>齿轮量仪</v>
          </cell>
        </row>
        <row r="1089">
          <cell r="A1089" t="str">
            <v>A02100802</v>
          </cell>
          <cell r="B1089" t="str">
            <v>螺纹量仪</v>
          </cell>
        </row>
        <row r="1090">
          <cell r="A1090" t="str">
            <v>A02100803</v>
          </cell>
          <cell r="B1090" t="str">
            <v>形位误差检查仪</v>
          </cell>
        </row>
        <row r="1091">
          <cell r="A1091" t="str">
            <v>A02100804</v>
          </cell>
          <cell r="B1091" t="str">
            <v>角度量仪</v>
          </cell>
        </row>
        <row r="1092">
          <cell r="A1092" t="str">
            <v>A02100899</v>
          </cell>
          <cell r="B1092" t="str">
            <v>其他量仪</v>
          </cell>
        </row>
        <row r="1093">
          <cell r="A1093" t="str">
            <v>A021009</v>
          </cell>
          <cell r="B1093" t="str">
            <v>钟表及定时仪器</v>
          </cell>
        </row>
        <row r="1094">
          <cell r="A1094" t="str">
            <v>A02100901</v>
          </cell>
          <cell r="B1094" t="str">
            <v>钟</v>
          </cell>
        </row>
        <row r="1095">
          <cell r="A1095" t="str">
            <v>A02100902</v>
          </cell>
          <cell r="B1095" t="str">
            <v>表</v>
          </cell>
        </row>
        <row r="1096">
          <cell r="A1096" t="str">
            <v>A02100903</v>
          </cell>
          <cell r="B1096" t="str">
            <v>定时器</v>
          </cell>
        </row>
        <row r="1097">
          <cell r="A1097" t="str">
            <v>A02100904</v>
          </cell>
          <cell r="B1097" t="str">
            <v>时间记录装置</v>
          </cell>
        </row>
        <row r="1098">
          <cell r="A1098" t="str">
            <v>A02100905</v>
          </cell>
          <cell r="B1098" t="str">
            <v>钟表机心</v>
          </cell>
        </row>
        <row r="1099">
          <cell r="A1099" t="str">
            <v>A02100999</v>
          </cell>
          <cell r="B1099" t="str">
            <v>其他钟表及定时仪器</v>
          </cell>
        </row>
        <row r="1100">
          <cell r="A1100" t="str">
            <v>A021010</v>
          </cell>
          <cell r="B1100" t="str">
            <v>仪器仪表零部件</v>
          </cell>
        </row>
        <row r="1101">
          <cell r="A1101" t="str">
            <v>A021099</v>
          </cell>
          <cell r="B1101" t="str">
            <v>其他仪器仪表</v>
          </cell>
        </row>
        <row r="1102">
          <cell r="A1102" t="str">
            <v>A0211</v>
          </cell>
          <cell r="B1102" t="str">
            <v>电子和通信测量仪器</v>
          </cell>
        </row>
        <row r="1103">
          <cell r="A1103" t="str">
            <v>A021101</v>
          </cell>
          <cell r="B1103" t="str">
            <v>数字、模拟仪表及功率计</v>
          </cell>
        </row>
        <row r="1104">
          <cell r="A1104" t="str">
            <v>A02110101</v>
          </cell>
          <cell r="B1104" t="str">
            <v>数字仪表及装置</v>
          </cell>
        </row>
        <row r="1105">
          <cell r="A1105" t="str">
            <v>A02110102</v>
          </cell>
          <cell r="B1105" t="str">
            <v>模拟式电压表</v>
          </cell>
        </row>
        <row r="1106">
          <cell r="A1106" t="str">
            <v>A02110103</v>
          </cell>
          <cell r="B1106" t="str">
            <v>功率计</v>
          </cell>
        </row>
        <row r="1107">
          <cell r="A1107" t="str">
            <v>A021102</v>
          </cell>
          <cell r="B1107" t="str">
            <v>元件器件参数测量仪</v>
          </cell>
        </row>
        <row r="1108">
          <cell r="A1108" t="str">
            <v>A02110201</v>
          </cell>
          <cell r="B1108" t="str">
            <v>电阻器、电容器参数测量仪</v>
          </cell>
        </row>
        <row r="1109">
          <cell r="A1109" t="str">
            <v>A02110202</v>
          </cell>
          <cell r="B1109" t="str">
            <v>敏感元件、磁性材料、电感
元件测量仪</v>
          </cell>
        </row>
        <row r="1110">
          <cell r="A1110" t="str">
            <v>A02110203</v>
          </cell>
          <cell r="B1110" t="str">
            <v>电子元件参数测量仪</v>
          </cell>
        </row>
        <row r="1111">
          <cell r="A1111" t="str">
            <v>A02110204</v>
          </cell>
          <cell r="B1111" t="str">
            <v>半导体器件参数测量仪</v>
          </cell>
        </row>
        <row r="1112">
          <cell r="A1112" t="str">
            <v>A02110205</v>
          </cell>
          <cell r="B1112" t="str">
            <v>集成电路参数测量仪</v>
          </cell>
        </row>
        <row r="1113">
          <cell r="A1113" t="str">
            <v>A02110299</v>
          </cell>
          <cell r="B1113" t="str">
            <v>其他元件器件参数测量仪</v>
          </cell>
        </row>
        <row r="1114">
          <cell r="A1114" t="str">
            <v>A021103</v>
          </cell>
          <cell r="B1114" t="str">
            <v>时间及频率测量仪器</v>
          </cell>
        </row>
        <row r="1115">
          <cell r="A1115" t="str">
            <v>A021104</v>
          </cell>
          <cell r="B1115" t="str">
            <v>网络特性测量仪</v>
          </cell>
        </row>
        <row r="1116">
          <cell r="A1116" t="str">
            <v>A021105</v>
          </cell>
          <cell r="B1116" t="str">
            <v>衰减器</v>
          </cell>
        </row>
        <row r="1117">
          <cell r="A1117" t="str">
            <v>A021106</v>
          </cell>
          <cell r="B1117" t="str">
            <v>滤波器</v>
          </cell>
        </row>
        <row r="1118">
          <cell r="A1118" t="str">
            <v>A021107</v>
          </cell>
          <cell r="B1118" t="str">
            <v>放大器</v>
          </cell>
        </row>
        <row r="1119">
          <cell r="A1119" t="str">
            <v>A021108</v>
          </cell>
          <cell r="B1119" t="str">
            <v>场强干扰测量仪器及测量接收
机</v>
          </cell>
        </row>
        <row r="1120">
          <cell r="A1120" t="str">
            <v>A021109</v>
          </cell>
          <cell r="B1120" t="str">
            <v>波形参数测量仪器</v>
          </cell>
        </row>
        <row r="1121">
          <cell r="A1121" t="str">
            <v>A021110</v>
          </cell>
          <cell r="B1121" t="str">
            <v>电子示波器</v>
          </cell>
        </row>
        <row r="1122">
          <cell r="A1122" t="str">
            <v>A021111</v>
          </cell>
          <cell r="B1122" t="str">
            <v>通讯、导航测试仪器</v>
          </cell>
        </row>
        <row r="1123">
          <cell r="A1123" t="str">
            <v>A021112</v>
          </cell>
          <cell r="B1123" t="str">
            <v>有线电测量仪</v>
          </cell>
        </row>
        <row r="1124">
          <cell r="A1124" t="str">
            <v>A021113</v>
          </cell>
          <cell r="B1124" t="str">
            <v>电视用测量仪</v>
          </cell>
        </row>
        <row r="1125">
          <cell r="A1125" t="str">
            <v>A021114</v>
          </cell>
          <cell r="B1125" t="str">
            <v>声源、声振信号发生器</v>
          </cell>
        </row>
        <row r="1126">
          <cell r="A1126" t="str">
            <v>A021115</v>
          </cell>
          <cell r="B1126" t="str">
            <v>声级计</v>
          </cell>
        </row>
        <row r="1127">
          <cell r="A1127" t="str">
            <v>A021116</v>
          </cell>
          <cell r="B1127" t="str">
            <v>电声滤波器</v>
          </cell>
        </row>
        <row r="1128">
          <cell r="A1128" t="str">
            <v>A021117</v>
          </cell>
          <cell r="B1128" t="str">
            <v>电声放大器</v>
          </cell>
        </row>
        <row r="1129">
          <cell r="A1129" t="str">
            <v>A021118</v>
          </cell>
          <cell r="B1129" t="str">
            <v>声振测量仪</v>
          </cell>
        </row>
        <row r="1130">
          <cell r="A1130" t="str">
            <v>A021119</v>
          </cell>
          <cell r="B1130" t="str">
            <v>声振仪器校准装置</v>
          </cell>
        </row>
        <row r="1131">
          <cell r="A1131" t="str">
            <v>A021120</v>
          </cell>
          <cell r="B1131" t="str">
            <v>电话、电声测试仪器</v>
          </cell>
        </row>
        <row r="1132">
          <cell r="A1132" t="str">
            <v>A021121</v>
          </cell>
          <cell r="B1132" t="str">
            <v>声振分析仪</v>
          </cell>
        </row>
        <row r="1133">
          <cell r="A1133" t="str">
            <v>A021122</v>
          </cell>
          <cell r="B1133" t="str">
            <v>数据仪器</v>
          </cell>
        </row>
        <row r="1134">
          <cell r="A1134" t="str">
            <v>A021123</v>
          </cell>
          <cell r="B1134" t="str">
            <v>计算机用测量仪器</v>
          </cell>
        </row>
        <row r="1135">
          <cell r="A1135" t="str">
            <v>A021124</v>
          </cell>
          <cell r="B1135" t="str">
            <v>核仪器与核辐射探测器</v>
          </cell>
        </row>
        <row r="1136">
          <cell r="A1136" t="str">
            <v>A021125</v>
          </cell>
          <cell r="B1136" t="str">
            <v>交直流电测量仪器</v>
          </cell>
        </row>
        <row r="1137">
          <cell r="A1137" t="str">
            <v>A021126</v>
          </cell>
          <cell r="B1137" t="str">
            <v>磁场测量仪器</v>
          </cell>
        </row>
        <row r="1138">
          <cell r="A1138" t="str">
            <v>A021127</v>
          </cell>
          <cell r="B1138" t="str">
            <v>综合测量仪</v>
          </cell>
        </row>
        <row r="1139">
          <cell r="A1139" t="str">
            <v>A021128</v>
          </cell>
          <cell r="B1139" t="str">
            <v>电子和通信测量仪器零部件</v>
          </cell>
        </row>
        <row r="1140">
          <cell r="A1140" t="str">
            <v>A021199</v>
          </cell>
          <cell r="B1140" t="str">
            <v>其他电子和通信测量仪器</v>
          </cell>
        </row>
        <row r="1141">
          <cell r="A1141" t="str">
            <v>A0212</v>
          </cell>
          <cell r="B1141" t="str">
            <v>计量标准器具及量具、衡器</v>
          </cell>
        </row>
        <row r="1142">
          <cell r="A1142" t="str">
            <v>A021201</v>
          </cell>
          <cell r="B1142" t="str">
            <v>长度计量标准器具</v>
          </cell>
        </row>
        <row r="1143">
          <cell r="A1143" t="str">
            <v>A02120101</v>
          </cell>
          <cell r="B1143" t="str">
            <v>端度计量标准器具</v>
          </cell>
        </row>
        <row r="1144">
          <cell r="A1144" t="str">
            <v>A02120102</v>
          </cell>
          <cell r="B1144" t="str">
            <v>线纹计量标准器具</v>
          </cell>
        </row>
        <row r="1145">
          <cell r="A1145" t="str">
            <v>A02120103</v>
          </cell>
          <cell r="B1145" t="str">
            <v>齿轮参数计量标准器具</v>
          </cell>
        </row>
        <row r="1146">
          <cell r="A1146" t="str">
            <v>A02120104</v>
          </cell>
          <cell r="B1146" t="str">
            <v>角度计量标准器具</v>
          </cell>
        </row>
        <row r="1147">
          <cell r="A1147" t="str">
            <v>A02120105</v>
          </cell>
          <cell r="B1147" t="str">
            <v>光学仪器检测器具</v>
          </cell>
        </row>
        <row r="1148">
          <cell r="A1148" t="str">
            <v>A02120199</v>
          </cell>
          <cell r="B1148" t="str">
            <v>其他长度计量标准器具</v>
          </cell>
        </row>
        <row r="1149">
          <cell r="A1149" t="str">
            <v>A021202</v>
          </cell>
          <cell r="B1149" t="str">
            <v>热学计量标准器具</v>
          </cell>
        </row>
        <row r="1150">
          <cell r="A1150" t="str">
            <v>A02120201</v>
          </cell>
          <cell r="B1150" t="str">
            <v>温度计量标准器具</v>
          </cell>
        </row>
        <row r="1151">
          <cell r="A1151" t="str">
            <v>A02120202</v>
          </cell>
          <cell r="B1151" t="str">
            <v>热量计量标准器具</v>
          </cell>
        </row>
        <row r="1152">
          <cell r="A1152" t="str">
            <v>A02120203</v>
          </cell>
          <cell r="B1152" t="str">
            <v>湿度计量标准器具</v>
          </cell>
        </row>
        <row r="1153">
          <cell r="A1153" t="str">
            <v>A02120299</v>
          </cell>
          <cell r="B1153" t="str">
            <v>其他热学计量标准器具</v>
          </cell>
        </row>
        <row r="1154">
          <cell r="A1154" t="str">
            <v>A021203</v>
          </cell>
          <cell r="B1154" t="str">
            <v>力学计量标准器具</v>
          </cell>
        </row>
        <row r="1155">
          <cell r="A1155" t="str">
            <v>A02120301</v>
          </cell>
          <cell r="B1155" t="str">
            <v>质量计量标准器具</v>
          </cell>
        </row>
        <row r="1156">
          <cell r="A1156" t="str">
            <v>A02120302</v>
          </cell>
          <cell r="B1156" t="str">
            <v>容量计量标准器具</v>
          </cell>
        </row>
        <row r="1157">
          <cell r="A1157" t="str">
            <v>A02120303</v>
          </cell>
          <cell r="B1157" t="str">
            <v>密度计量标准器具</v>
          </cell>
        </row>
        <row r="1158">
          <cell r="A1158" t="str">
            <v>A02120304</v>
          </cell>
          <cell r="B1158" t="str">
            <v>流量计量标准器具</v>
          </cell>
        </row>
        <row r="1159">
          <cell r="A1159" t="str">
            <v>A02120305</v>
          </cell>
          <cell r="B1159" t="str">
            <v>压力及真空计量标准器具</v>
          </cell>
        </row>
        <row r="1160">
          <cell r="A1160" t="str">
            <v>A02120306</v>
          </cell>
          <cell r="B1160" t="str">
            <v>测力计量标准器具</v>
          </cell>
        </row>
        <row r="1161">
          <cell r="A1161" t="str">
            <v>A02120307</v>
          </cell>
          <cell r="B1161" t="str">
            <v>硬度计量标准器具</v>
          </cell>
        </row>
        <row r="1162">
          <cell r="A1162" t="str">
            <v>A02120308</v>
          </cell>
          <cell r="B1162" t="str">
            <v>振动、加速度及转速计量标
准器具</v>
          </cell>
        </row>
        <row r="1163">
          <cell r="A1163" t="str">
            <v>A02120399</v>
          </cell>
          <cell r="B1163" t="str">
            <v>其他力学计量标准器具</v>
          </cell>
        </row>
        <row r="1164">
          <cell r="A1164" t="str">
            <v>A021204</v>
          </cell>
          <cell r="B1164" t="str">
            <v>电磁学计量标准器具</v>
          </cell>
        </row>
        <row r="1165">
          <cell r="A1165" t="str">
            <v>A02120401</v>
          </cell>
          <cell r="B1165" t="str">
            <v>电表类计量标准器具</v>
          </cell>
        </row>
        <row r="1166">
          <cell r="A1166" t="str">
            <v>A02120402</v>
          </cell>
          <cell r="B1166" t="str">
            <v>交流计量标准器具</v>
          </cell>
        </row>
        <row r="1167">
          <cell r="A1167" t="str">
            <v>A02120403</v>
          </cell>
          <cell r="B1167" t="str">
            <v>直流计量标准器具</v>
          </cell>
        </row>
        <row r="1168">
          <cell r="A1168" t="str">
            <v>A02120404</v>
          </cell>
          <cell r="B1168" t="str">
            <v>高电压大电流计量标准器具</v>
          </cell>
        </row>
        <row r="1169">
          <cell r="A1169" t="str">
            <v>A02120405</v>
          </cell>
          <cell r="B1169" t="str">
            <v>磁特性计量标准器具</v>
          </cell>
        </row>
        <row r="1170">
          <cell r="A1170" t="str">
            <v>A02120499</v>
          </cell>
          <cell r="B1170" t="str">
            <v>其他电磁学计量标准器具</v>
          </cell>
        </row>
        <row r="1171">
          <cell r="A1171" t="str">
            <v>A021205</v>
          </cell>
          <cell r="B1171" t="str">
            <v>无线电计量标准器具</v>
          </cell>
        </row>
        <row r="1172">
          <cell r="A1172" t="str">
            <v>A02120501</v>
          </cell>
          <cell r="B1172" t="str">
            <v>电压及功率参数计量标准器
具</v>
          </cell>
        </row>
        <row r="1173">
          <cell r="A1173" t="str">
            <v>A02120502</v>
          </cell>
          <cell r="B1173" t="str">
            <v>信号及脉冲参数计量标准器
具</v>
          </cell>
        </row>
        <row r="1174">
          <cell r="A1174" t="str">
            <v>A02120503</v>
          </cell>
          <cell r="B1174" t="str">
            <v>噪声参数计量标准器具</v>
          </cell>
        </row>
        <row r="1175">
          <cell r="A1175" t="str">
            <v>A02120504</v>
          </cell>
          <cell r="B1175" t="str">
            <v>元器件参数计量标准器具</v>
          </cell>
        </row>
        <row r="1176">
          <cell r="A1176" t="str">
            <v>A02120505</v>
          </cell>
          <cell r="B1176" t="str">
            <v>相位参数计量标准器具</v>
          </cell>
        </row>
        <row r="1177">
          <cell r="A1177" t="str">
            <v>A02120506</v>
          </cell>
          <cell r="B1177" t="str">
            <v>微波阻抗参数计量标准器具</v>
          </cell>
        </row>
        <row r="1178">
          <cell r="A1178" t="str">
            <v>A02120507</v>
          </cell>
          <cell r="B1178" t="str">
            <v>场强参数计量标准器具</v>
          </cell>
        </row>
        <row r="1179">
          <cell r="A1179" t="str">
            <v>A02120508</v>
          </cell>
          <cell r="B1179" t="str">
            <v>衰减计量标准器具</v>
          </cell>
        </row>
        <row r="1180">
          <cell r="A1180" t="str">
            <v>A02120599</v>
          </cell>
          <cell r="B1180" t="str">
            <v>其他无线电计量标准器具</v>
          </cell>
        </row>
        <row r="1181">
          <cell r="A1181" t="str">
            <v>A021206</v>
          </cell>
          <cell r="B1181" t="str">
            <v>时间频率计量标准器具</v>
          </cell>
        </row>
        <row r="1182">
          <cell r="A1182" t="str">
            <v>A021207</v>
          </cell>
          <cell r="B1182" t="str">
            <v>电离辐射计量标准器具</v>
          </cell>
        </row>
        <row r="1183">
          <cell r="A1183" t="str">
            <v>A021208</v>
          </cell>
          <cell r="B1183" t="str">
            <v>光学计量标准器具</v>
          </cell>
        </row>
        <row r="1184">
          <cell r="A1184" t="str">
            <v>A021209</v>
          </cell>
          <cell r="B1184" t="str">
            <v>声学计量标准器具</v>
          </cell>
        </row>
        <row r="1185">
          <cell r="A1185" t="str">
            <v>A021210</v>
          </cell>
          <cell r="B1185" t="str">
            <v>化学计量标准器具</v>
          </cell>
        </row>
        <row r="1186">
          <cell r="A1186" t="str">
            <v>A021211</v>
          </cell>
          <cell r="B1186" t="str">
            <v>量具</v>
          </cell>
        </row>
        <row r="1187">
          <cell r="A1187" t="str">
            <v>A021212</v>
          </cell>
          <cell r="B1187" t="str">
            <v>衡器</v>
          </cell>
        </row>
        <row r="1188">
          <cell r="A1188" t="str">
            <v>A02121201</v>
          </cell>
          <cell r="B1188" t="str">
            <v>地上衡</v>
          </cell>
        </row>
        <row r="1189">
          <cell r="A1189" t="str">
            <v>A02121202</v>
          </cell>
          <cell r="B1189" t="str">
            <v>地中衡</v>
          </cell>
        </row>
        <row r="1190">
          <cell r="A1190" t="str">
            <v>A02121203</v>
          </cell>
          <cell r="B1190" t="str">
            <v>轨道衡</v>
          </cell>
        </row>
        <row r="1191">
          <cell r="A1191" t="str">
            <v>A02121204</v>
          </cell>
          <cell r="B1191" t="str">
            <v>钢材秤</v>
          </cell>
        </row>
        <row r="1192">
          <cell r="A1192" t="str">
            <v>A02121205</v>
          </cell>
          <cell r="B1192" t="str">
            <v>皮带秤</v>
          </cell>
        </row>
        <row r="1193">
          <cell r="A1193" t="str">
            <v>A02121206</v>
          </cell>
          <cell r="B1193" t="str">
            <v>吊秤</v>
          </cell>
        </row>
        <row r="1194">
          <cell r="A1194" t="str">
            <v>A02121207</v>
          </cell>
          <cell r="B1194" t="str">
            <v>配料秤</v>
          </cell>
        </row>
        <row r="1195">
          <cell r="A1195" t="str">
            <v>A02121208</v>
          </cell>
          <cell r="B1195" t="str">
            <v>定量秤</v>
          </cell>
        </row>
        <row r="1196">
          <cell r="A1196" t="str">
            <v>A02121209</v>
          </cell>
          <cell r="B1196" t="str">
            <v>台案秤</v>
          </cell>
        </row>
        <row r="1197">
          <cell r="A1197" t="str">
            <v>A02121210</v>
          </cell>
          <cell r="B1197" t="str">
            <v>液体秤</v>
          </cell>
        </row>
        <row r="1198">
          <cell r="A1198" t="str">
            <v>A02121211</v>
          </cell>
          <cell r="B1198" t="str">
            <v>气体秤</v>
          </cell>
        </row>
        <row r="1199">
          <cell r="A1199" t="str">
            <v>A02121212</v>
          </cell>
          <cell r="B1199" t="str">
            <v>料斗秤</v>
          </cell>
        </row>
        <row r="1200">
          <cell r="A1200" t="str">
            <v>A02121213</v>
          </cell>
          <cell r="B1200" t="str">
            <v>核子秤</v>
          </cell>
        </row>
        <row r="1201">
          <cell r="A1201" t="str">
            <v>A02121214</v>
          </cell>
          <cell r="B1201" t="str">
            <v>计数秤</v>
          </cell>
        </row>
        <row r="1202">
          <cell r="A1202" t="str">
            <v>A02121299</v>
          </cell>
          <cell r="B1202" t="str">
            <v>其他衡器</v>
          </cell>
        </row>
        <row r="1203">
          <cell r="A1203" t="str">
            <v>A021213</v>
          </cell>
          <cell r="B1203" t="str">
            <v>标准物质</v>
          </cell>
        </row>
        <row r="1204">
          <cell r="A1204" t="str">
            <v>A021214</v>
          </cell>
          <cell r="B1204" t="str">
            <v>计量标准器具零附件</v>
          </cell>
        </row>
        <row r="1205">
          <cell r="A1205" t="str">
            <v>A021299</v>
          </cell>
          <cell r="B1205" t="str">
            <v>其他计量标准器具</v>
          </cell>
        </row>
        <row r="1206">
          <cell r="A1206" t="str">
            <v>A03</v>
          </cell>
          <cell r="B1206" t="str">
            <v>专用设备</v>
          </cell>
        </row>
        <row r="1207">
          <cell r="A1207" t="str">
            <v>A0301</v>
          </cell>
          <cell r="B1207" t="str">
            <v>探矿、采矿、选矿和造块设备</v>
          </cell>
        </row>
        <row r="1208">
          <cell r="A1208" t="str">
            <v>A030101</v>
          </cell>
          <cell r="B1208" t="str">
            <v>钻探机</v>
          </cell>
        </row>
        <row r="1209">
          <cell r="A1209" t="str">
            <v>A030102</v>
          </cell>
          <cell r="B1209" t="str">
            <v>装药填充机械</v>
          </cell>
        </row>
        <row r="1210">
          <cell r="A1210" t="str">
            <v>A030103</v>
          </cell>
          <cell r="B1210" t="str">
            <v>矿用装载设备</v>
          </cell>
        </row>
        <row r="1211">
          <cell r="A1211" t="str">
            <v>A030104</v>
          </cell>
          <cell r="B1211" t="str">
            <v>煤矿生产监测监控设备</v>
          </cell>
        </row>
        <row r="1212">
          <cell r="A1212" t="str">
            <v>A030105</v>
          </cell>
          <cell r="B1212" t="str">
            <v>煤矿防治水设备</v>
          </cell>
        </row>
        <row r="1213">
          <cell r="A1213" t="str">
            <v>A030106</v>
          </cell>
          <cell r="B1213" t="str">
            <v>煤矿支护装备</v>
          </cell>
        </row>
        <row r="1214">
          <cell r="A1214" t="str">
            <v>A030107</v>
          </cell>
          <cell r="B1214" t="str">
            <v>提升、运输设备和绞车</v>
          </cell>
        </row>
        <row r="1215">
          <cell r="A1215" t="str">
            <v>A030108</v>
          </cell>
          <cell r="B1215" t="str">
            <v>选矿和洗矿设备</v>
          </cell>
        </row>
        <row r="1216">
          <cell r="A1216" t="str">
            <v>A030109</v>
          </cell>
          <cell r="B1216" t="str">
            <v>造块设备</v>
          </cell>
        </row>
        <row r="1217">
          <cell r="A1217" t="str">
            <v>A030110</v>
          </cell>
          <cell r="B1217" t="str">
            <v>探矿、采矿、选矿和造块设备
零部件</v>
          </cell>
        </row>
        <row r="1218">
          <cell r="A1218" t="str">
            <v>A030199</v>
          </cell>
          <cell r="B1218" t="str">
            <v>其他探矿、采矿、选矿和造块
设备</v>
          </cell>
        </row>
        <row r="1219">
          <cell r="A1219" t="str">
            <v>A0302</v>
          </cell>
          <cell r="B1219" t="str">
            <v>石油天然气开采专用设备</v>
          </cell>
        </row>
        <row r="1220">
          <cell r="A1220" t="str">
            <v>A030201</v>
          </cell>
          <cell r="B1220" t="str">
            <v>油气水井设施</v>
          </cell>
        </row>
        <row r="1221">
          <cell r="A1221" t="str">
            <v>A030202</v>
          </cell>
          <cell r="B1221" t="str">
            <v>油气汽水集输设施</v>
          </cell>
        </row>
        <row r="1222">
          <cell r="A1222" t="str">
            <v>A030203</v>
          </cell>
          <cell r="B1222" t="str">
            <v>油气汽水处理设施</v>
          </cell>
        </row>
        <row r="1223">
          <cell r="A1223" t="str">
            <v>A030204</v>
          </cell>
          <cell r="B1223" t="str">
            <v>油田机械</v>
          </cell>
        </row>
        <row r="1224">
          <cell r="A1224" t="str">
            <v>A030205</v>
          </cell>
          <cell r="B1224" t="str">
            <v>石油天然气开采专用设备零部
件</v>
          </cell>
        </row>
        <row r="1225">
          <cell r="A1225" t="str">
            <v>A030299</v>
          </cell>
          <cell r="B1225" t="str">
            <v>其他石油天然气开采专用设备</v>
          </cell>
        </row>
        <row r="1226">
          <cell r="A1226" t="str">
            <v>A0303</v>
          </cell>
          <cell r="B1226" t="str">
            <v>石油和化学工业专用设备</v>
          </cell>
        </row>
        <row r="1227">
          <cell r="A1227" t="str">
            <v>A030301</v>
          </cell>
          <cell r="B1227" t="str">
            <v>石油储备库设备</v>
          </cell>
        </row>
        <row r="1228">
          <cell r="A1228" t="str">
            <v>A030302</v>
          </cell>
          <cell r="B1228" t="str">
            <v>长输管线</v>
          </cell>
        </row>
        <row r="1229">
          <cell r="A1229" t="str">
            <v>A030303</v>
          </cell>
          <cell r="B1229" t="str">
            <v>界区间管线</v>
          </cell>
        </row>
        <row r="1230">
          <cell r="A1230" t="str">
            <v>A030304</v>
          </cell>
          <cell r="B1230" t="str">
            <v>界区间罐区设施</v>
          </cell>
        </row>
        <row r="1231">
          <cell r="A1231" t="str">
            <v>A030305</v>
          </cell>
          <cell r="B1231" t="str">
            <v>输油（气）站</v>
          </cell>
        </row>
        <row r="1232">
          <cell r="A1232" t="str">
            <v>A030306</v>
          </cell>
          <cell r="B1232" t="str">
            <v>炼油生产装置</v>
          </cell>
        </row>
        <row r="1233">
          <cell r="A1233" t="str">
            <v>A030307</v>
          </cell>
          <cell r="B1233" t="str">
            <v>润滑油生产装置</v>
          </cell>
        </row>
        <row r="1234">
          <cell r="A1234" t="str">
            <v>A030308</v>
          </cell>
          <cell r="B1234" t="str">
            <v>基本有机化工原料生产装置</v>
          </cell>
        </row>
        <row r="1235">
          <cell r="A1235" t="str">
            <v>A030309</v>
          </cell>
          <cell r="B1235" t="str">
            <v>合成树脂生产装置</v>
          </cell>
        </row>
        <row r="1236">
          <cell r="A1236" t="str">
            <v>A030310</v>
          </cell>
          <cell r="B1236" t="str">
            <v>合成橡胶生产装置</v>
          </cell>
        </row>
        <row r="1237">
          <cell r="A1237" t="str">
            <v>A030311</v>
          </cell>
          <cell r="B1237" t="str">
            <v>合成纤维原料生产装置</v>
          </cell>
        </row>
        <row r="1238">
          <cell r="A1238" t="str">
            <v>A030312</v>
          </cell>
          <cell r="B1238" t="str">
            <v>合成纤维及合纤聚合物生产装
置</v>
          </cell>
        </row>
        <row r="1239">
          <cell r="A1239" t="str">
            <v>A030313</v>
          </cell>
          <cell r="B1239" t="str">
            <v>化肥生产装置</v>
          </cell>
        </row>
        <row r="1240">
          <cell r="A1240" t="str">
            <v>A030314</v>
          </cell>
          <cell r="B1240" t="str">
            <v>无机化工生产装置</v>
          </cell>
        </row>
        <row r="1241">
          <cell r="A1241" t="str">
            <v>A030315</v>
          </cell>
          <cell r="B1241" t="str">
            <v>炼油催化剂生产装置</v>
          </cell>
        </row>
        <row r="1242">
          <cell r="A1242" t="str">
            <v>A030316</v>
          </cell>
          <cell r="B1242" t="str">
            <v>基本有机化工原料催化剂生产装置</v>
          </cell>
        </row>
        <row r="1243">
          <cell r="A1243" t="str">
            <v>A030317</v>
          </cell>
          <cell r="B1243" t="str">
            <v>合成树脂催化剂生产装置</v>
          </cell>
        </row>
        <row r="1244">
          <cell r="A1244" t="str">
            <v>A030318</v>
          </cell>
          <cell r="B1244" t="str">
            <v>合成橡胶催化剂生产装置</v>
          </cell>
        </row>
        <row r="1245">
          <cell r="A1245" t="str">
            <v>A030319</v>
          </cell>
          <cell r="B1245" t="str">
            <v>添加剂助剂生产装置</v>
          </cell>
        </row>
        <row r="1246">
          <cell r="A1246" t="str">
            <v>A030320</v>
          </cell>
          <cell r="B1246" t="str">
            <v>催化剂原料生产装置</v>
          </cell>
        </row>
        <row r="1247">
          <cell r="A1247" t="str">
            <v>A030321</v>
          </cell>
          <cell r="B1247" t="str">
            <v>催化剂检验分析评价装置</v>
          </cell>
        </row>
        <row r="1248">
          <cell r="A1248" t="str">
            <v>A030322</v>
          </cell>
          <cell r="B1248" t="str">
            <v>辅助生产装置</v>
          </cell>
        </row>
        <row r="1249">
          <cell r="A1249" t="str">
            <v>A030323</v>
          </cell>
          <cell r="B1249" t="str">
            <v>油品销售设施类</v>
          </cell>
        </row>
        <row r="1250">
          <cell r="A1250" t="str">
            <v>A030324</v>
          </cell>
          <cell r="B1250" t="str">
            <v>橡胶专用设备</v>
          </cell>
        </row>
        <row r="1251">
          <cell r="A1251" t="str">
            <v>A030325</v>
          </cell>
          <cell r="B1251" t="str">
            <v>塑料专用机械</v>
          </cell>
        </row>
        <row r="1252">
          <cell r="A1252" t="str">
            <v>A030326</v>
          </cell>
          <cell r="B1252" t="str">
            <v>日用化学品专用设备</v>
          </cell>
        </row>
        <row r="1253">
          <cell r="A1253" t="str">
            <v>A030327</v>
          </cell>
          <cell r="B1253" t="str">
            <v>林产化工机械</v>
          </cell>
        </row>
        <row r="1254">
          <cell r="A1254" t="str">
            <v>A030328</v>
          </cell>
          <cell r="B1254" t="str">
            <v>石油和化学工业专用设备零部件</v>
          </cell>
        </row>
        <row r="1255">
          <cell r="A1255" t="str">
            <v>A030399</v>
          </cell>
          <cell r="B1255" t="str">
            <v>其他石油和化学工业专用设备</v>
          </cell>
        </row>
        <row r="1256">
          <cell r="A1256" t="str">
            <v>A0304</v>
          </cell>
          <cell r="B1256" t="str">
            <v>炼焦和金属冶炼轧制设备</v>
          </cell>
        </row>
        <row r="1257">
          <cell r="A1257" t="str">
            <v>A030401</v>
          </cell>
          <cell r="B1257" t="str">
            <v>炼焦设备</v>
          </cell>
        </row>
        <row r="1258">
          <cell r="A1258" t="str">
            <v>A030402</v>
          </cell>
          <cell r="B1258" t="str">
            <v>炼铁设备</v>
          </cell>
        </row>
        <row r="1259">
          <cell r="A1259" t="str">
            <v>A030403</v>
          </cell>
          <cell r="B1259" t="str">
            <v>炼钢设备</v>
          </cell>
        </row>
        <row r="1260">
          <cell r="A1260" t="str">
            <v>A030404</v>
          </cell>
          <cell r="B1260" t="str">
            <v>有色金属冶炼设备</v>
          </cell>
        </row>
        <row r="1261">
          <cell r="A1261" t="str">
            <v>A030405</v>
          </cell>
          <cell r="B1261" t="str">
            <v>铁合金设备</v>
          </cell>
        </row>
        <row r="1262">
          <cell r="A1262" t="str">
            <v>A030406</v>
          </cell>
          <cell r="B1262" t="str">
            <v>金属轧制机械及拉拔设备</v>
          </cell>
        </row>
        <row r="1263">
          <cell r="A1263" t="str">
            <v>A030407</v>
          </cell>
          <cell r="B1263" t="str">
            <v>冶金专用车辆</v>
          </cell>
        </row>
        <row r="1264">
          <cell r="A1264" t="str">
            <v>A030408</v>
          </cell>
          <cell r="B1264" t="str">
            <v>炼焦和金属冶炼轧制设备零部件</v>
          </cell>
        </row>
        <row r="1265">
          <cell r="A1265" t="str">
            <v>A030499</v>
          </cell>
          <cell r="B1265" t="str">
            <v>其他炼焦和金属冶炼轧制设备</v>
          </cell>
        </row>
        <row r="1266">
          <cell r="A1266" t="str">
            <v>A0305</v>
          </cell>
          <cell r="B1266" t="str">
            <v>电力工业专用设备</v>
          </cell>
        </row>
        <row r="1267">
          <cell r="A1267" t="str">
            <v>A030501</v>
          </cell>
          <cell r="B1267" t="str">
            <v>电站锅炉及辅助设备</v>
          </cell>
        </row>
        <row r="1268">
          <cell r="A1268" t="str">
            <v>A030502</v>
          </cell>
          <cell r="B1268" t="str">
            <v>汽轮发电机组</v>
          </cell>
        </row>
        <row r="1269">
          <cell r="A1269" t="str">
            <v>A030503</v>
          </cell>
          <cell r="B1269" t="str">
            <v>水轮发电机组</v>
          </cell>
        </row>
        <row r="1270">
          <cell r="A1270" t="str">
            <v>A030504</v>
          </cell>
          <cell r="B1270" t="str">
            <v>输电线路</v>
          </cell>
        </row>
        <row r="1271">
          <cell r="A1271" t="str">
            <v>A030505</v>
          </cell>
          <cell r="B1271" t="str">
            <v>配电线路</v>
          </cell>
        </row>
        <row r="1272">
          <cell r="A1272" t="str">
            <v>A030506</v>
          </cell>
          <cell r="B1272" t="str">
            <v>变电设备</v>
          </cell>
        </row>
        <row r="1273">
          <cell r="A1273" t="str">
            <v>A030507</v>
          </cell>
          <cell r="B1273" t="str">
            <v>电力专用自动化控制设备</v>
          </cell>
        </row>
        <row r="1274">
          <cell r="A1274" t="str">
            <v>A030508</v>
          </cell>
          <cell r="B1274" t="str">
            <v>架线设备</v>
          </cell>
        </row>
        <row r="1275">
          <cell r="A1275" t="str">
            <v>A030509</v>
          </cell>
          <cell r="B1275" t="str">
            <v>电站制氢设备</v>
          </cell>
        </row>
        <row r="1276">
          <cell r="A1276" t="str">
            <v>A030510</v>
          </cell>
          <cell r="B1276" t="str">
            <v>电力工业专用设备零部件</v>
          </cell>
        </row>
        <row r="1277">
          <cell r="A1277" t="str">
            <v>A030599</v>
          </cell>
          <cell r="B1277" t="str">
            <v>其他电力工业专用设备</v>
          </cell>
        </row>
        <row r="1278">
          <cell r="A1278" t="str">
            <v>A0306</v>
          </cell>
          <cell r="B1278" t="str">
            <v>非金属矿物制品工业专用设备</v>
          </cell>
        </row>
        <row r="1279">
          <cell r="A1279" t="str">
            <v>A030601</v>
          </cell>
          <cell r="B1279" t="str">
            <v>水泥及水泥制品专用设备</v>
          </cell>
        </row>
        <row r="1280">
          <cell r="A1280" t="str">
            <v>A030602</v>
          </cell>
          <cell r="B1280" t="str">
            <v>玻璃及玻璃制品制造设备</v>
          </cell>
        </row>
        <row r="1281">
          <cell r="A1281" t="str">
            <v>A030603</v>
          </cell>
          <cell r="B1281" t="str">
            <v>陶瓷制品生产设备</v>
          </cell>
        </row>
        <row r="1282">
          <cell r="A1282" t="str">
            <v>A030604</v>
          </cell>
          <cell r="B1282" t="str">
            <v>墙体、地面材料</v>
          </cell>
        </row>
        <row r="1283">
          <cell r="A1283" t="str">
            <v>A030605</v>
          </cell>
          <cell r="B1283" t="str">
            <v>石棉、耐火制品及其他非金属矿物制品设备</v>
          </cell>
        </row>
        <row r="1284">
          <cell r="A1284" t="str">
            <v>A030606</v>
          </cell>
          <cell r="B1284" t="str">
            <v>非金属矿物切削加工设备</v>
          </cell>
        </row>
        <row r="1285">
          <cell r="A1285" t="str">
            <v>A030607</v>
          </cell>
          <cell r="B1285" t="str">
            <v>非金属矿物制品工业专用设备零部件</v>
          </cell>
        </row>
        <row r="1286">
          <cell r="A1286" t="str">
            <v>A030699</v>
          </cell>
          <cell r="B1286" t="str">
            <v>其他非金属矿物制品工业专用设备</v>
          </cell>
        </row>
        <row r="1287">
          <cell r="A1287" t="str">
            <v>A0307</v>
          </cell>
          <cell r="B1287" t="str">
            <v>核工业专用设备</v>
          </cell>
        </row>
        <row r="1288">
          <cell r="A1288" t="str">
            <v>A030701</v>
          </cell>
          <cell r="B1288" t="str">
            <v>核反应堆专用设备</v>
          </cell>
        </row>
        <row r="1289">
          <cell r="A1289" t="str">
            <v>A030702</v>
          </cell>
          <cell r="B1289" t="str">
            <v>核用矿冶设备</v>
          </cell>
        </row>
        <row r="1290">
          <cell r="A1290" t="str">
            <v>A030703</v>
          </cell>
          <cell r="B1290" t="str">
            <v>核电站设备</v>
          </cell>
        </row>
        <row r="1291">
          <cell r="A1291" t="str">
            <v>A030704</v>
          </cell>
          <cell r="B1291" t="str">
            <v>核燃料循环专用设备</v>
          </cell>
        </row>
        <row r="1292">
          <cell r="A1292" t="str">
            <v>A030705</v>
          </cell>
          <cell r="B1292" t="str">
            <v>核燃料循环其他专用设备</v>
          </cell>
        </row>
        <row r="1293">
          <cell r="A1293" t="str">
            <v>A030706</v>
          </cell>
          <cell r="B1293" t="str">
            <v>核地勘专用设备</v>
          </cell>
        </row>
        <row r="1294">
          <cell r="A1294" t="str">
            <v>A030707</v>
          </cell>
          <cell r="B1294" t="str">
            <v>核聚变试验装置</v>
          </cell>
        </row>
        <row r="1295">
          <cell r="A1295" t="str">
            <v>A030708</v>
          </cell>
          <cell r="B1295" t="str">
            <v>核技术应用专用设备</v>
          </cell>
        </row>
        <row r="1296">
          <cell r="A1296" t="str">
            <v>A030709</v>
          </cell>
          <cell r="B1296" t="str">
            <v>核工业专用设备零部件</v>
          </cell>
        </row>
        <row r="1297">
          <cell r="A1297" t="str">
            <v>A030799</v>
          </cell>
          <cell r="B1297" t="str">
            <v>其他核工业专用设备</v>
          </cell>
        </row>
        <row r="1298">
          <cell r="A1298" t="str">
            <v>A0308</v>
          </cell>
          <cell r="B1298" t="str">
            <v>航空航天工业专用设备</v>
          </cell>
        </row>
        <row r="1299">
          <cell r="A1299" t="str">
            <v>A030801</v>
          </cell>
          <cell r="B1299" t="str">
            <v>飞机、火箭、导弹、卫星总装调试设备</v>
          </cell>
        </row>
        <row r="1300">
          <cell r="A1300" t="str">
            <v>A030802</v>
          </cell>
          <cell r="B1300" t="str">
            <v>弹（星）体加工专用设备</v>
          </cell>
        </row>
        <row r="1301">
          <cell r="A1301" t="str">
            <v>A030803</v>
          </cell>
          <cell r="B1301" t="str">
            <v>发动机专用设备</v>
          </cell>
        </row>
        <row r="1302">
          <cell r="A1302" t="str">
            <v>A030804</v>
          </cell>
          <cell r="B1302" t="str">
            <v>驾驶系统专用设备</v>
          </cell>
        </row>
        <row r="1303">
          <cell r="A1303" t="str">
            <v>A030805</v>
          </cell>
          <cell r="B1303" t="str">
            <v>战斗部专用设备</v>
          </cell>
        </row>
        <row r="1304">
          <cell r="A1304" t="str">
            <v>A030806</v>
          </cell>
          <cell r="B1304" t="str">
            <v>火工品专用设备</v>
          </cell>
        </row>
        <row r="1305">
          <cell r="A1305" t="str">
            <v>A030807</v>
          </cell>
          <cell r="B1305" t="str">
            <v>制造地面系统设备专用设备</v>
          </cell>
        </row>
        <row r="1306">
          <cell r="A1306" t="str">
            <v>A030808</v>
          </cell>
          <cell r="B1306" t="str">
            <v>试验专用设备</v>
          </cell>
        </row>
        <row r="1307">
          <cell r="A1307" t="str">
            <v>A030809</v>
          </cell>
          <cell r="B1307" t="str">
            <v>全弹发动机试车台</v>
          </cell>
        </row>
        <row r="1308">
          <cell r="A1308" t="str">
            <v>A030810</v>
          </cell>
          <cell r="B1308" t="str">
            <v>地面飞行训练器</v>
          </cell>
        </row>
        <row r="1309">
          <cell r="A1309" t="str">
            <v>A030811</v>
          </cell>
          <cell r="B1309" t="str">
            <v>航空航天工业专用制造设备零部件</v>
          </cell>
        </row>
        <row r="1310">
          <cell r="A1310" t="str">
            <v>A030899</v>
          </cell>
          <cell r="B1310" t="str">
            <v>其他航空航天工业专用制造设备</v>
          </cell>
        </row>
        <row r="1311">
          <cell r="A1311" t="str">
            <v>A0309</v>
          </cell>
          <cell r="B1311" t="str">
            <v>工程机械</v>
          </cell>
        </row>
        <row r="1312">
          <cell r="A1312" t="str">
            <v>A030901</v>
          </cell>
          <cell r="B1312" t="str">
            <v>挖掘机械</v>
          </cell>
        </row>
        <row r="1313">
          <cell r="A1313" t="str">
            <v>A030902</v>
          </cell>
          <cell r="B1313" t="str">
            <v>铲土运输机械</v>
          </cell>
        </row>
        <row r="1314">
          <cell r="A1314" t="str">
            <v>A030903</v>
          </cell>
          <cell r="B1314" t="str">
            <v>工程起重机械</v>
          </cell>
        </row>
        <row r="1315">
          <cell r="A1315" t="str">
            <v>A030904</v>
          </cell>
          <cell r="B1315" t="str">
            <v>工业车辆</v>
          </cell>
        </row>
        <row r="1316">
          <cell r="A1316" t="str">
            <v>A030905</v>
          </cell>
          <cell r="B1316" t="str">
            <v>压实机械</v>
          </cell>
        </row>
        <row r="1317">
          <cell r="A1317" t="str">
            <v>A030906</v>
          </cell>
          <cell r="B1317" t="str">
            <v>路面及养护机械</v>
          </cell>
        </row>
        <row r="1318">
          <cell r="A1318" t="str">
            <v>A030907</v>
          </cell>
          <cell r="B1318" t="str">
            <v>桩工机械</v>
          </cell>
        </row>
        <row r="1319">
          <cell r="A1319" t="str">
            <v>A030908</v>
          </cell>
          <cell r="B1319" t="str">
            <v>混凝土机械</v>
          </cell>
        </row>
        <row r="1320">
          <cell r="A1320" t="str">
            <v>A030909</v>
          </cell>
          <cell r="B1320" t="str">
            <v>凿岩与掘进机械</v>
          </cell>
        </row>
        <row r="1321">
          <cell r="A1321" t="str">
            <v>A030910</v>
          </cell>
          <cell r="B1321" t="str">
            <v>钢筋及预应力机械</v>
          </cell>
        </row>
        <row r="1322">
          <cell r="A1322" t="str">
            <v>A030911</v>
          </cell>
          <cell r="B1322" t="str">
            <v>气动工具</v>
          </cell>
        </row>
        <row r="1323">
          <cell r="A1323" t="str">
            <v>A030912</v>
          </cell>
          <cell r="B1323" t="str">
            <v>装修与高处作业机械</v>
          </cell>
        </row>
        <row r="1324">
          <cell r="A1324" t="str">
            <v>A030913</v>
          </cell>
          <cell r="B1324" t="str">
            <v>工程机械专用配套件</v>
          </cell>
        </row>
        <row r="1325">
          <cell r="A1325" t="str">
            <v>A0310</v>
          </cell>
          <cell r="B1325" t="str">
            <v>农业和林业机械</v>
          </cell>
        </row>
        <row r="1326">
          <cell r="A1326" t="str">
            <v>A031001</v>
          </cell>
          <cell r="B1326" t="str">
            <v>拖拉机</v>
          </cell>
        </row>
        <row r="1327">
          <cell r="A1327" t="str">
            <v>A031002</v>
          </cell>
          <cell r="B1327" t="str">
            <v>土壤耕整机械</v>
          </cell>
        </row>
        <row r="1328">
          <cell r="A1328" t="str">
            <v>A031003</v>
          </cell>
          <cell r="B1328" t="str">
            <v>种植施肥机械</v>
          </cell>
        </row>
        <row r="1329">
          <cell r="A1329" t="str">
            <v>A031004</v>
          </cell>
          <cell r="B1329" t="str">
            <v>植物管理机械</v>
          </cell>
        </row>
        <row r="1330">
          <cell r="A1330" t="str">
            <v>A031005</v>
          </cell>
          <cell r="B1330" t="str">
            <v>园林机械</v>
          </cell>
        </row>
        <row r="1331">
          <cell r="A1331" t="str">
            <v>A031006</v>
          </cell>
          <cell r="B1331" t="str">
            <v>农作物及林特产品收获机械</v>
          </cell>
        </row>
        <row r="1332">
          <cell r="A1332" t="str">
            <v>A031007</v>
          </cell>
          <cell r="B1332" t="str">
            <v>收获后处理机械</v>
          </cell>
        </row>
        <row r="1333">
          <cell r="A1333" t="str">
            <v>A031008</v>
          </cell>
          <cell r="B1333" t="str">
            <v>农林产品初加工机械</v>
          </cell>
        </row>
        <row r="1334">
          <cell r="A1334" t="str">
            <v>A031009</v>
          </cell>
          <cell r="B1334" t="str">
            <v>农用搬运机械</v>
          </cell>
        </row>
        <row r="1335">
          <cell r="A1335" t="str">
            <v>A031010</v>
          </cell>
          <cell r="B1335" t="str">
            <v>排灌机械</v>
          </cell>
        </row>
        <row r="1336">
          <cell r="A1336" t="str">
            <v>A031011</v>
          </cell>
          <cell r="B1336" t="str">
            <v>农村可再生能源利用设备</v>
          </cell>
        </row>
        <row r="1337">
          <cell r="A1337" t="str">
            <v>A031012</v>
          </cell>
          <cell r="B1337" t="str">
            <v>设施农业设备</v>
          </cell>
        </row>
        <row r="1338">
          <cell r="A1338" t="str">
            <v>A031013</v>
          </cell>
          <cell r="B1338" t="str">
            <v>农用动力机械</v>
          </cell>
        </row>
        <row r="1339">
          <cell r="A1339" t="str">
            <v>A031014</v>
          </cell>
          <cell r="B1339" t="str">
            <v>草原建设机械</v>
          </cell>
        </row>
        <row r="1340">
          <cell r="A1340" t="str">
            <v>A031015</v>
          </cell>
          <cell r="B1340" t="str">
            <v>草料加工设备</v>
          </cell>
        </row>
        <row r="1341">
          <cell r="A1341" t="str">
            <v>A031016</v>
          </cell>
          <cell r="B1341" t="str">
            <v>畜牧饲养机械</v>
          </cell>
        </row>
        <row r="1342">
          <cell r="A1342" t="str">
            <v>A031017</v>
          </cell>
          <cell r="B1342" t="str">
            <v>畜禽产品采集加工机械</v>
          </cell>
        </row>
        <row r="1343">
          <cell r="A1343" t="str">
            <v>A031018</v>
          </cell>
          <cell r="B1343" t="str">
            <v>水产养殖机械</v>
          </cell>
        </row>
        <row r="1344">
          <cell r="A1344" t="str">
            <v>A031019</v>
          </cell>
          <cell r="B1344" t="str">
            <v>水产品捕捞和采集机械</v>
          </cell>
        </row>
        <row r="1345">
          <cell r="A1345" t="str">
            <v>A031020</v>
          </cell>
          <cell r="B1345" t="str">
            <v>水产品初加工机械</v>
          </cell>
        </row>
        <row r="1346">
          <cell r="A1346" t="str">
            <v>A031021</v>
          </cell>
          <cell r="B1346" t="str">
            <v>制网机械</v>
          </cell>
        </row>
        <row r="1347">
          <cell r="A1347" t="str">
            <v>A031022</v>
          </cell>
          <cell r="B1347" t="str">
            <v>农业和林业机械零部件</v>
          </cell>
        </row>
        <row r="1348">
          <cell r="A1348" t="str">
            <v>A031099</v>
          </cell>
          <cell r="B1348" t="str">
            <v>其他农业和林业机械</v>
          </cell>
        </row>
        <row r="1349">
          <cell r="A1349" t="str">
            <v>A0311</v>
          </cell>
          <cell r="B1349" t="str">
            <v>木材采集和加工设备</v>
          </cell>
        </row>
        <row r="1350">
          <cell r="A1350" t="str">
            <v>A031101</v>
          </cell>
          <cell r="B1350" t="str">
            <v>木材采伐和集运机械</v>
          </cell>
        </row>
        <row r="1351">
          <cell r="A1351" t="str">
            <v>A031102</v>
          </cell>
          <cell r="B1351" t="str">
            <v>木工机床</v>
          </cell>
        </row>
        <row r="1352">
          <cell r="A1352" t="str">
            <v>A031103</v>
          </cell>
          <cell r="B1352" t="str">
            <v>木质纤维加工设备</v>
          </cell>
        </row>
        <row r="1353">
          <cell r="A1353" t="str">
            <v>A031104</v>
          </cell>
          <cell r="B1353" t="str">
            <v>人造板加工设备</v>
          </cell>
        </row>
        <row r="1354">
          <cell r="A1354" t="str">
            <v>A031105</v>
          </cell>
          <cell r="B1354" t="str">
            <v>木材干燥设备</v>
          </cell>
        </row>
        <row r="1355">
          <cell r="A1355" t="str">
            <v>A031106</v>
          </cell>
          <cell r="B1355" t="str">
            <v>木材防腐设备</v>
          </cell>
        </row>
        <row r="1356">
          <cell r="A1356" t="str">
            <v>A031107</v>
          </cell>
          <cell r="B1356" t="str">
            <v>林业生物质工程设备</v>
          </cell>
        </row>
        <row r="1357">
          <cell r="A1357" t="str">
            <v>A031108</v>
          </cell>
          <cell r="B1357" t="str">
            <v>木材采集和加工机械零部件</v>
          </cell>
        </row>
        <row r="1358">
          <cell r="A1358" t="str">
            <v>A031199</v>
          </cell>
          <cell r="B1358" t="str">
            <v>其他木材采集和加工机械</v>
          </cell>
        </row>
        <row r="1359">
          <cell r="A1359" t="str">
            <v>A0312</v>
          </cell>
          <cell r="B1359" t="str">
            <v>食品加工专用设备</v>
          </cell>
        </row>
        <row r="1360">
          <cell r="A1360" t="str">
            <v>A031201</v>
          </cell>
          <cell r="B1360" t="str">
            <v>制糖机械</v>
          </cell>
        </row>
        <row r="1361">
          <cell r="A1361" t="str">
            <v>A031202</v>
          </cell>
          <cell r="B1361" t="str">
            <v>糕点糖果及果品加工机械</v>
          </cell>
        </row>
        <row r="1362">
          <cell r="A1362" t="str">
            <v>A031203</v>
          </cell>
          <cell r="B1362" t="str">
            <v>菜类食品加工机械</v>
          </cell>
        </row>
        <row r="1363">
          <cell r="A1363" t="str">
            <v>A031204</v>
          </cell>
          <cell r="B1363" t="str">
            <v>屠宰、肉食品及蛋品加工机械</v>
          </cell>
        </row>
        <row r="1364">
          <cell r="A1364" t="str">
            <v>A031205</v>
          </cell>
          <cell r="B1364" t="str">
            <v>食品蒸煮机械</v>
          </cell>
        </row>
        <row r="1365">
          <cell r="A1365" t="str">
            <v>A031206</v>
          </cell>
          <cell r="B1365" t="str">
            <v>食品杀菌器械</v>
          </cell>
        </row>
        <row r="1366">
          <cell r="A1366" t="str">
            <v>A031207</v>
          </cell>
          <cell r="B1366" t="str">
            <v>食品均质机</v>
          </cell>
        </row>
        <row r="1367">
          <cell r="A1367" t="str">
            <v>A031208</v>
          </cell>
          <cell r="B1367" t="str">
            <v>调味品加工机械</v>
          </cell>
        </row>
        <row r="1368">
          <cell r="A1368" t="str">
            <v>A031209</v>
          </cell>
          <cell r="B1368" t="str">
            <v>罐头食品生产线</v>
          </cell>
        </row>
        <row r="1369">
          <cell r="A1369" t="str">
            <v>A031210</v>
          </cell>
          <cell r="B1369" t="str">
            <v>饮食炊事机械</v>
          </cell>
        </row>
        <row r="1370">
          <cell r="A1370" t="str">
            <v>A031211</v>
          </cell>
          <cell r="B1370" t="str">
            <v>食品检测、监测设备</v>
          </cell>
        </row>
        <row r="1371">
          <cell r="A1371" t="str">
            <v>A031212</v>
          </cell>
          <cell r="B1371" t="str">
            <v>食品加工专用设备零部件</v>
          </cell>
        </row>
        <row r="1372">
          <cell r="A1372" t="str">
            <v>A031299</v>
          </cell>
          <cell r="B1372" t="str">
            <v>其他食品加工专用设备</v>
          </cell>
        </row>
        <row r="1373">
          <cell r="A1373" t="str">
            <v>A0313</v>
          </cell>
          <cell r="B1373" t="str">
            <v>饮料加工设备</v>
          </cell>
        </row>
        <row r="1374">
          <cell r="A1374" t="str">
            <v>A031301</v>
          </cell>
          <cell r="B1374" t="str">
            <v>酿酒设备</v>
          </cell>
        </row>
        <row r="1375">
          <cell r="A1375" t="str">
            <v>A031302</v>
          </cell>
          <cell r="B1375" t="str">
            <v>无醇饮料加工设备</v>
          </cell>
        </row>
        <row r="1376">
          <cell r="A1376" t="str">
            <v>A031303</v>
          </cell>
          <cell r="B1376" t="str">
            <v>饮料加工设备零部件</v>
          </cell>
        </row>
        <row r="1377">
          <cell r="A1377" t="str">
            <v>A031399</v>
          </cell>
          <cell r="B1377" t="str">
            <v>其他饮料加工设备</v>
          </cell>
        </row>
        <row r="1378">
          <cell r="A1378" t="str">
            <v>A0314</v>
          </cell>
          <cell r="B1378" t="str">
            <v>烟草加工设备</v>
          </cell>
        </row>
        <row r="1379">
          <cell r="A1379" t="str">
            <v>A031401</v>
          </cell>
          <cell r="B1379" t="str">
            <v>烟用加温加湿机械</v>
          </cell>
        </row>
        <row r="1380">
          <cell r="A1380" t="str">
            <v>A031402</v>
          </cell>
          <cell r="B1380" t="str">
            <v>烟用解把机械</v>
          </cell>
        </row>
        <row r="1381">
          <cell r="A1381" t="str">
            <v>A031403</v>
          </cell>
          <cell r="B1381" t="str">
            <v>烟用除杂、筛分机械</v>
          </cell>
        </row>
        <row r="1382">
          <cell r="A1382" t="str">
            <v>A031404</v>
          </cell>
          <cell r="B1382" t="str">
            <v>烟用叶梗分离机械</v>
          </cell>
        </row>
        <row r="1383">
          <cell r="A1383" t="str">
            <v>A031405</v>
          </cell>
          <cell r="B1383" t="str">
            <v>烟用烘烤机械</v>
          </cell>
        </row>
        <row r="1384">
          <cell r="A1384" t="str">
            <v>A031406</v>
          </cell>
          <cell r="B1384" t="str">
            <v>烟用预压打包机械</v>
          </cell>
        </row>
        <row r="1385">
          <cell r="A1385" t="str">
            <v>A031407</v>
          </cell>
          <cell r="B1385" t="str">
            <v>烟用开（拆）包机械</v>
          </cell>
        </row>
        <row r="1386">
          <cell r="A1386" t="str">
            <v>A031408</v>
          </cell>
          <cell r="B1386" t="str">
            <v>烟用叶片分切机械</v>
          </cell>
        </row>
        <row r="1387">
          <cell r="A1387" t="str">
            <v>A031409</v>
          </cell>
          <cell r="B1387" t="str">
            <v>烟用切丝机械</v>
          </cell>
        </row>
        <row r="1388">
          <cell r="A1388" t="str">
            <v>A031410</v>
          </cell>
          <cell r="B1388" t="str">
            <v>烟用烘丝机械</v>
          </cell>
        </row>
        <row r="1389">
          <cell r="A1389" t="str">
            <v>A031411</v>
          </cell>
          <cell r="B1389" t="str">
            <v>烟用冷却机械</v>
          </cell>
        </row>
        <row r="1390">
          <cell r="A1390" t="str">
            <v>A031412</v>
          </cell>
          <cell r="B1390" t="str">
            <v>烟用香精香料调配及加料加香
机械</v>
          </cell>
        </row>
        <row r="1391">
          <cell r="A1391" t="str">
            <v>A031413</v>
          </cell>
          <cell r="B1391" t="str">
            <v>烟用压梗机械</v>
          </cell>
        </row>
        <row r="1392">
          <cell r="A1392" t="str">
            <v>A031414</v>
          </cell>
          <cell r="B1392" t="str">
            <v>烟丝膨胀机械</v>
          </cell>
        </row>
        <row r="1393">
          <cell r="A1393" t="str">
            <v>A031415</v>
          </cell>
          <cell r="B1393" t="str">
            <v>烟丝输送机械</v>
          </cell>
        </row>
        <row r="1394">
          <cell r="A1394" t="str">
            <v>A031416</v>
          </cell>
          <cell r="B1394" t="str">
            <v>再造烟叶机械</v>
          </cell>
        </row>
        <row r="1395">
          <cell r="A1395" t="str">
            <v>A031417</v>
          </cell>
          <cell r="B1395" t="str">
            <v>烟用卷接机械</v>
          </cell>
        </row>
        <row r="1396">
          <cell r="A1396" t="str">
            <v>A031418</v>
          </cell>
          <cell r="B1396" t="str">
            <v>烟用包装机械</v>
          </cell>
        </row>
        <row r="1397">
          <cell r="A1397" t="str">
            <v>A031419</v>
          </cell>
          <cell r="B1397" t="str">
            <v>烟用虑棒成型机</v>
          </cell>
        </row>
        <row r="1398">
          <cell r="A1398" t="str">
            <v>A031420</v>
          </cell>
          <cell r="B1398" t="str">
            <v>烟用装封箱机</v>
          </cell>
        </row>
        <row r="1399">
          <cell r="A1399" t="str">
            <v>A031421</v>
          </cell>
          <cell r="B1399" t="str">
            <v>废烟支、烟丝回收装置</v>
          </cell>
        </row>
        <row r="1400">
          <cell r="A1400" t="str">
            <v>A031422</v>
          </cell>
          <cell r="B1400" t="str">
            <v>烟草加工机械零部件</v>
          </cell>
        </row>
        <row r="1401">
          <cell r="A1401" t="str">
            <v>A031499</v>
          </cell>
          <cell r="B1401" t="str">
            <v>其他烟草加工机械</v>
          </cell>
        </row>
        <row r="1402">
          <cell r="A1402" t="str">
            <v>A0315</v>
          </cell>
          <cell r="B1402" t="str">
            <v>粮油作物和饲料加工设备</v>
          </cell>
        </row>
        <row r="1403">
          <cell r="A1403" t="str">
            <v>A031501</v>
          </cell>
          <cell r="B1403" t="str">
            <v>通用清理机械</v>
          </cell>
        </row>
        <row r="1404">
          <cell r="A1404" t="str">
            <v>A031502</v>
          </cell>
          <cell r="B1404" t="str">
            <v>碾米机械</v>
          </cell>
        </row>
        <row r="1405">
          <cell r="A1405" t="str">
            <v>A031503</v>
          </cell>
          <cell r="B1405" t="str">
            <v>面粉加工设备</v>
          </cell>
        </row>
        <row r="1406">
          <cell r="A1406" t="str">
            <v>A031504</v>
          </cell>
          <cell r="B1406" t="str">
            <v>榨油机械</v>
          </cell>
        </row>
        <row r="1407">
          <cell r="A1407" t="str">
            <v>A031505</v>
          </cell>
          <cell r="B1407" t="str">
            <v>油脂浸出机械</v>
          </cell>
        </row>
        <row r="1408">
          <cell r="A1408" t="str">
            <v>A031506</v>
          </cell>
          <cell r="B1408" t="str">
            <v>油脂精炼设备</v>
          </cell>
        </row>
        <row r="1409">
          <cell r="A1409" t="str">
            <v>A031507</v>
          </cell>
          <cell r="B1409" t="str">
            <v>饲料加工设备</v>
          </cell>
        </row>
        <row r="1410">
          <cell r="A1410" t="str">
            <v>A031508</v>
          </cell>
          <cell r="B1410" t="str">
            <v>食品油脂加工设备</v>
          </cell>
        </row>
        <row r="1411">
          <cell r="A1411" t="str">
            <v>A031509</v>
          </cell>
          <cell r="B1411" t="str">
            <v>粮油作物和饲料加工设备零部
件</v>
          </cell>
        </row>
        <row r="1412">
          <cell r="A1412" t="str">
            <v>A031599</v>
          </cell>
          <cell r="B1412" t="str">
            <v>其他粮油作物和饲料加工设备</v>
          </cell>
        </row>
        <row r="1413">
          <cell r="A1413" t="str">
            <v>A0316</v>
          </cell>
          <cell r="B1413" t="str">
            <v>纺织设备</v>
          </cell>
        </row>
        <row r="1414">
          <cell r="A1414" t="str">
            <v>A031601</v>
          </cell>
          <cell r="B1414" t="str">
            <v>化纤机械</v>
          </cell>
        </row>
        <row r="1415">
          <cell r="A1415" t="str">
            <v>A031602</v>
          </cell>
          <cell r="B1415" t="str">
            <v>棉纺织机械</v>
          </cell>
        </row>
        <row r="1416">
          <cell r="A1416" t="str">
            <v>A031603</v>
          </cell>
          <cell r="B1416" t="str">
            <v>毛纺织机械</v>
          </cell>
        </row>
        <row r="1417">
          <cell r="A1417" t="str">
            <v>A031604</v>
          </cell>
          <cell r="B1417" t="str">
            <v>麻纺织机械</v>
          </cell>
        </row>
        <row r="1418">
          <cell r="A1418" t="str">
            <v>A031605</v>
          </cell>
          <cell r="B1418" t="str">
            <v>丝绸机械及绢纺机械</v>
          </cell>
        </row>
        <row r="1419">
          <cell r="A1419" t="str">
            <v>A031606</v>
          </cell>
          <cell r="B1419" t="str">
            <v>针织机械</v>
          </cell>
        </row>
        <row r="1420">
          <cell r="A1420" t="str">
            <v>A031607</v>
          </cell>
          <cell r="B1420" t="str">
            <v>染整机械</v>
          </cell>
        </row>
        <row r="1421">
          <cell r="A1421" t="str">
            <v>A031608</v>
          </cell>
          <cell r="B1421" t="str">
            <v>非织造织物设备</v>
          </cell>
        </row>
        <row r="1422">
          <cell r="A1422" t="str">
            <v>A031609</v>
          </cell>
          <cell r="B1422" t="str">
            <v>毛毯加工机械</v>
          </cell>
        </row>
        <row r="1423">
          <cell r="A1423" t="str">
            <v>A031610</v>
          </cell>
          <cell r="B1423" t="str">
            <v>纺织设备零部件</v>
          </cell>
        </row>
        <row r="1424">
          <cell r="A1424" t="str">
            <v>A031699</v>
          </cell>
          <cell r="B1424" t="str">
            <v>其他纺织设备</v>
          </cell>
        </row>
        <row r="1425">
          <cell r="A1425" t="str">
            <v>A0317</v>
          </cell>
          <cell r="B1425" t="str">
            <v>缝纫、服饰、制革和毛皮加工设
备</v>
          </cell>
        </row>
        <row r="1426">
          <cell r="A1426" t="str">
            <v>A031701</v>
          </cell>
          <cell r="B1426" t="str">
            <v>缝纫机</v>
          </cell>
        </row>
        <row r="1427">
          <cell r="A1427" t="str">
            <v>A031702</v>
          </cell>
          <cell r="B1427" t="str">
            <v>服装加工机械</v>
          </cell>
        </row>
        <row r="1428">
          <cell r="A1428" t="str">
            <v>A031703</v>
          </cell>
          <cell r="B1428" t="str">
            <v>羽绒加工设备</v>
          </cell>
        </row>
        <row r="1429">
          <cell r="A1429" t="str">
            <v>A031704</v>
          </cell>
          <cell r="B1429" t="str">
            <v>工业洗涤机械</v>
          </cell>
        </row>
        <row r="1430">
          <cell r="A1430" t="str">
            <v>A031705</v>
          </cell>
          <cell r="B1430" t="str">
            <v>制鞋机械</v>
          </cell>
        </row>
        <row r="1431">
          <cell r="A1431" t="str">
            <v>A031706</v>
          </cell>
          <cell r="B1431" t="str">
            <v>制帽机械</v>
          </cell>
        </row>
        <row r="1432">
          <cell r="A1432" t="str">
            <v>A031707</v>
          </cell>
          <cell r="B1432" t="str">
            <v>制革机械</v>
          </cell>
        </row>
        <row r="1433">
          <cell r="A1433" t="str">
            <v>A031708</v>
          </cell>
          <cell r="B1433" t="str">
            <v>毛皮加工机械</v>
          </cell>
        </row>
        <row r="1434">
          <cell r="A1434" t="str">
            <v>A031709</v>
          </cell>
          <cell r="B1434" t="str">
            <v>皮革制品加工机械</v>
          </cell>
        </row>
        <row r="1435">
          <cell r="A1435" t="str">
            <v>A031710</v>
          </cell>
          <cell r="B1435" t="str">
            <v>缝纫、服饰、制革和毛皮加工
机械零部件</v>
          </cell>
        </row>
        <row r="1436">
          <cell r="A1436" t="str">
            <v>A031799</v>
          </cell>
          <cell r="B1436" t="str">
            <v>其他缝纫、服饰、制革和毛皮
加工机械</v>
          </cell>
        </row>
        <row r="1437">
          <cell r="A1437" t="str">
            <v>A0318</v>
          </cell>
          <cell r="B1437" t="str">
            <v>造纸和印刷机械</v>
          </cell>
        </row>
        <row r="1438">
          <cell r="A1438" t="str">
            <v>A031801</v>
          </cell>
          <cell r="B1438" t="str">
            <v>造纸机械</v>
          </cell>
        </row>
        <row r="1439">
          <cell r="A1439" t="str">
            <v>A031802</v>
          </cell>
          <cell r="B1439" t="str">
            <v>图像制版机械</v>
          </cell>
        </row>
        <row r="1440">
          <cell r="A1440" t="str">
            <v>A031803</v>
          </cell>
          <cell r="B1440" t="str">
            <v>文字制版机械</v>
          </cell>
        </row>
        <row r="1441">
          <cell r="A1441" t="str">
            <v>A031804</v>
          </cell>
          <cell r="B1441" t="str">
            <v>照排设备</v>
          </cell>
        </row>
        <row r="1442">
          <cell r="A1442" t="str">
            <v>A031805</v>
          </cell>
          <cell r="B1442" t="str">
            <v>盲文印刷机</v>
          </cell>
        </row>
        <row r="1443">
          <cell r="A1443" t="str">
            <v>A031806</v>
          </cell>
          <cell r="B1443" t="str">
            <v>装订机械</v>
          </cell>
        </row>
        <row r="1444">
          <cell r="A1444" t="str">
            <v>A031807</v>
          </cell>
          <cell r="B1444" t="str">
            <v>数码印刷机</v>
          </cell>
        </row>
        <row r="1445">
          <cell r="A1445" t="str">
            <v>A031808</v>
          </cell>
          <cell r="B1445" t="str">
            <v>其他印刷机</v>
          </cell>
        </row>
        <row r="1446">
          <cell r="A1446" t="str">
            <v>A031809</v>
          </cell>
          <cell r="B1446" t="str">
            <v>辅助设备</v>
          </cell>
        </row>
        <row r="1447">
          <cell r="A1447" t="str">
            <v>A031810</v>
          </cell>
          <cell r="B1447" t="str">
            <v>造纸纵切机</v>
          </cell>
        </row>
        <row r="1448">
          <cell r="A1448" t="str">
            <v>A031811</v>
          </cell>
          <cell r="B1448" t="str">
            <v>切纸机</v>
          </cell>
        </row>
        <row r="1449">
          <cell r="A1449" t="str">
            <v>A031812</v>
          </cell>
          <cell r="B1449" t="str">
            <v>切割机</v>
          </cell>
        </row>
        <row r="1450">
          <cell r="A1450" t="str">
            <v>A031813</v>
          </cell>
          <cell r="B1450" t="str">
            <v>盘纸分切机</v>
          </cell>
        </row>
        <row r="1451">
          <cell r="A1451" t="str">
            <v>A031814</v>
          </cell>
          <cell r="B1451" t="str">
            <v>切蜡光纸机</v>
          </cell>
        </row>
        <row r="1452">
          <cell r="A1452" t="str">
            <v>A031815</v>
          </cell>
          <cell r="B1452" t="str">
            <v>裁纸机</v>
          </cell>
        </row>
        <row r="1453">
          <cell r="A1453" t="str">
            <v>A031816</v>
          </cell>
          <cell r="B1453" t="str">
            <v>其他造纸和印刷用切纸机械</v>
          </cell>
        </row>
        <row r="1454">
          <cell r="A1454" t="str">
            <v>A031899</v>
          </cell>
          <cell r="B1454" t="str">
            <v>其他造纸和印刷机械</v>
          </cell>
        </row>
        <row r="1455">
          <cell r="A1455" t="str">
            <v>A0319</v>
          </cell>
          <cell r="B1455" t="str">
            <v>化学药品和中药专用设备</v>
          </cell>
        </row>
        <row r="1456">
          <cell r="A1456" t="str">
            <v>A031901</v>
          </cell>
          <cell r="B1456" t="str">
            <v>化学原料药加工机械</v>
          </cell>
        </row>
        <row r="1457">
          <cell r="A1457" t="str">
            <v>A031902</v>
          </cell>
          <cell r="B1457" t="str">
            <v>制剂机械</v>
          </cell>
        </row>
        <row r="1458">
          <cell r="A1458" t="str">
            <v>A031903</v>
          </cell>
          <cell r="B1458" t="str">
            <v>中药机械</v>
          </cell>
        </row>
        <row r="1459">
          <cell r="A1459" t="str">
            <v>A031904</v>
          </cell>
          <cell r="B1459" t="str">
            <v>药瓶洗理机械</v>
          </cell>
        </row>
        <row r="1460">
          <cell r="A1460" t="str">
            <v>A031905</v>
          </cell>
          <cell r="B1460" t="str">
            <v>药用干燥设备</v>
          </cell>
        </row>
        <row r="1461">
          <cell r="A1461" t="str">
            <v>A031906</v>
          </cell>
          <cell r="B1461" t="str">
            <v>制药蒸发设备和浓缩设备</v>
          </cell>
        </row>
        <row r="1462">
          <cell r="A1462" t="str">
            <v>A031907</v>
          </cell>
          <cell r="B1462" t="str">
            <v>药品专用包装机械</v>
          </cell>
        </row>
        <row r="1463">
          <cell r="A1463" t="str">
            <v>A031908</v>
          </cell>
          <cell r="B1463" t="str">
            <v>粉碎、筛粉设备</v>
          </cell>
        </row>
        <row r="1464">
          <cell r="A1464" t="str">
            <v>A031909</v>
          </cell>
          <cell r="B1464" t="str">
            <v>化学药品和中药专用设备零部
件</v>
          </cell>
        </row>
        <row r="1465">
          <cell r="A1465" t="str">
            <v>A031999</v>
          </cell>
          <cell r="B1465" t="str">
            <v>其他化学药品和中药专用设备</v>
          </cell>
        </row>
        <row r="1466">
          <cell r="A1466" t="str">
            <v>A0320</v>
          </cell>
          <cell r="B1466" t="str">
            <v>医疗设备</v>
          </cell>
        </row>
        <row r="1467">
          <cell r="A1467" t="str">
            <v>A032001</v>
          </cell>
          <cell r="B1467" t="str">
            <v>手术器械</v>
          </cell>
        </row>
        <row r="1468">
          <cell r="A1468" t="str">
            <v>A032002</v>
          </cell>
          <cell r="B1468" t="str">
            <v>普通诊察器械</v>
          </cell>
        </row>
        <row r="1469">
          <cell r="A1469" t="str">
            <v>A032003</v>
          </cell>
          <cell r="B1469" t="str">
            <v>医用电子生理参数检测仪器设
备</v>
          </cell>
        </row>
        <row r="1470">
          <cell r="A1470" t="str">
            <v>A032004</v>
          </cell>
          <cell r="B1470" t="str">
            <v>医用光学仪器</v>
          </cell>
        </row>
        <row r="1471">
          <cell r="A1471" t="str">
            <v>A032005</v>
          </cell>
          <cell r="B1471" t="str">
            <v>医用超声波仪器及设备</v>
          </cell>
        </row>
        <row r="1472">
          <cell r="A1472" t="str">
            <v>A032006</v>
          </cell>
          <cell r="B1472" t="str">
            <v>医用激光仪器及设备</v>
          </cell>
        </row>
        <row r="1473">
          <cell r="A1473" t="str">
            <v>A032007</v>
          </cell>
          <cell r="B1473" t="str">
            <v>医用内窥镜</v>
          </cell>
        </row>
        <row r="1474">
          <cell r="A1474" t="str">
            <v>A032008</v>
          </cell>
          <cell r="B1474" t="str">
            <v>物理治疗、康复及体育治疗仪器设备</v>
          </cell>
        </row>
        <row r="1475">
          <cell r="A1475" t="str">
            <v>A032009</v>
          </cell>
          <cell r="B1475" t="str">
            <v>中医器械设备</v>
          </cell>
        </row>
        <row r="1476">
          <cell r="A1476" t="str">
            <v>A032010</v>
          </cell>
          <cell r="B1476" t="str">
            <v>医用磁共振设备</v>
          </cell>
        </row>
        <row r="1477">
          <cell r="A1477" t="str">
            <v>A032011</v>
          </cell>
          <cell r="B1477" t="str">
            <v>医用X线设备</v>
          </cell>
        </row>
        <row r="1478">
          <cell r="A1478" t="str">
            <v>A032012</v>
          </cell>
          <cell r="B1478" t="str">
            <v>医用X线附属设备及部件</v>
          </cell>
        </row>
        <row r="1479">
          <cell r="A1479" t="str">
            <v>A032013</v>
          </cell>
          <cell r="B1479" t="str">
            <v>医用高能射线设备</v>
          </cell>
        </row>
        <row r="1480">
          <cell r="A1480" t="str">
            <v>A032014</v>
          </cell>
          <cell r="B1480" t="str">
            <v>核医学设备</v>
          </cell>
        </row>
        <row r="1481">
          <cell r="A1481" t="str">
            <v>A032015</v>
          </cell>
          <cell r="B1481" t="str">
            <v>医用射线防护材料和设备</v>
          </cell>
        </row>
        <row r="1482">
          <cell r="A1482" t="str">
            <v>A032016</v>
          </cell>
          <cell r="B1482" t="str">
            <v>医用射线监检测设备及用具</v>
          </cell>
        </row>
        <row r="1483">
          <cell r="A1483" t="str">
            <v>A032017</v>
          </cell>
          <cell r="B1483" t="str">
            <v>临床检验设备</v>
          </cell>
        </row>
        <row r="1484">
          <cell r="A1484" t="str">
            <v>A032018</v>
          </cell>
          <cell r="B1484" t="str">
            <v>药房设备及器具</v>
          </cell>
        </row>
        <row r="1485">
          <cell r="A1485" t="str">
            <v>A032019</v>
          </cell>
          <cell r="B1485" t="str">
            <v>体外循环设备</v>
          </cell>
        </row>
        <row r="1486">
          <cell r="A1486" t="str">
            <v>A032020</v>
          </cell>
          <cell r="B1486" t="str">
            <v>人工脏器及功能辅助装置</v>
          </cell>
        </row>
        <row r="1487">
          <cell r="A1487" t="str">
            <v>A032021</v>
          </cell>
          <cell r="B1487" t="str">
            <v>假肢装置及材料</v>
          </cell>
        </row>
        <row r="1488">
          <cell r="A1488" t="str">
            <v>A032022</v>
          </cell>
          <cell r="B1488" t="str">
            <v>手术急救设备及器具</v>
          </cell>
        </row>
        <row r="1489">
          <cell r="A1489" t="str">
            <v>A032023</v>
          </cell>
          <cell r="B1489" t="str">
            <v>口腔科设备及技工室器具</v>
          </cell>
        </row>
        <row r="1490">
          <cell r="A1490" t="str">
            <v>A032024</v>
          </cell>
          <cell r="B1490" t="str">
            <v>病房护理及医院通用设备</v>
          </cell>
        </row>
        <row r="1491">
          <cell r="A1491" t="str">
            <v>A032025</v>
          </cell>
          <cell r="B1491" t="str">
            <v>消毒灭菌设备及器具</v>
          </cell>
        </row>
        <row r="1492">
          <cell r="A1492" t="str">
            <v>A032026</v>
          </cell>
          <cell r="B1492" t="str">
            <v>医用低温、冷疗设备</v>
          </cell>
        </row>
        <row r="1493">
          <cell r="A1493" t="str">
            <v>A032027</v>
          </cell>
          <cell r="B1493" t="str">
            <v>防疫、防护卫生装备及器具</v>
          </cell>
        </row>
        <row r="1494">
          <cell r="A1494" t="str">
            <v>A032028</v>
          </cell>
          <cell r="B1494" t="str">
            <v>助残器具</v>
          </cell>
        </row>
        <row r="1495">
          <cell r="A1495" t="str">
            <v>A032029</v>
          </cell>
          <cell r="B1495" t="str">
            <v>骨科材料</v>
          </cell>
        </row>
        <row r="1496">
          <cell r="A1496" t="str">
            <v>A032030</v>
          </cell>
          <cell r="B1496" t="str">
            <v>介入诊断和治疗用材料</v>
          </cell>
        </row>
        <row r="1497">
          <cell r="A1497" t="str">
            <v>A032031</v>
          </cell>
          <cell r="B1497" t="str">
            <v>兽医设备</v>
          </cell>
        </row>
        <row r="1498">
          <cell r="A1498" t="str">
            <v>A032032</v>
          </cell>
          <cell r="B1498" t="str">
            <v>医疗设备零部件</v>
          </cell>
        </row>
        <row r="1499">
          <cell r="A1499" t="str">
            <v>A032099</v>
          </cell>
          <cell r="B1499" t="str">
            <v>其他医疗设备</v>
          </cell>
        </row>
        <row r="1500">
          <cell r="A1500" t="str">
            <v>A0321</v>
          </cell>
          <cell r="B1500" t="str">
            <v>电工、电子专用生产设备</v>
          </cell>
        </row>
        <row r="1501">
          <cell r="A1501" t="str">
            <v>A032101</v>
          </cell>
          <cell r="B1501" t="str">
            <v>电工专用生产设备</v>
          </cell>
        </row>
        <row r="1502">
          <cell r="A1502" t="str">
            <v>A032102</v>
          </cell>
          <cell r="B1502" t="str">
            <v>电池生产专用设备</v>
          </cell>
        </row>
        <row r="1503">
          <cell r="A1503" t="str">
            <v>A032103</v>
          </cell>
          <cell r="B1503" t="str">
            <v>电子工业专用生产设备</v>
          </cell>
        </row>
        <row r="1504">
          <cell r="A1504" t="str">
            <v>A032104</v>
          </cell>
          <cell r="B1504" t="str">
            <v>家用电器专用生产设备</v>
          </cell>
        </row>
        <row r="1505">
          <cell r="A1505" t="str">
            <v>A032105</v>
          </cell>
          <cell r="B1505" t="str">
            <v>电工、电子专用生产设备零部
件</v>
          </cell>
        </row>
        <row r="1506">
          <cell r="A1506" t="str">
            <v>A032199</v>
          </cell>
          <cell r="B1506" t="str">
            <v>其他电工、电子专用生产设备</v>
          </cell>
        </row>
        <row r="1507">
          <cell r="A1507" t="str">
            <v>A0322</v>
          </cell>
          <cell r="B1507" t="str">
            <v>安全生产设备</v>
          </cell>
        </row>
        <row r="1508">
          <cell r="A1508" t="str">
            <v>A032201</v>
          </cell>
          <cell r="B1508" t="str">
            <v>煤矿安全设备</v>
          </cell>
        </row>
        <row r="1509">
          <cell r="A1509" t="str">
            <v>A032202</v>
          </cell>
          <cell r="B1509" t="str">
            <v>非煤矿山安全设备</v>
          </cell>
        </row>
        <row r="1510">
          <cell r="A1510" t="str">
            <v>A032203</v>
          </cell>
          <cell r="B1510" t="str">
            <v>危险化学品安全设备</v>
          </cell>
        </row>
        <row r="1511">
          <cell r="A1511" t="str">
            <v>A032204</v>
          </cell>
          <cell r="B1511" t="str">
            <v>烟花爆竹行业安全设备</v>
          </cell>
        </row>
        <row r="1512">
          <cell r="A1512" t="str">
            <v>A032205</v>
          </cell>
          <cell r="B1512" t="str">
            <v>公路行业安全设备</v>
          </cell>
        </row>
        <row r="1513">
          <cell r="A1513" t="str">
            <v>A032206</v>
          </cell>
          <cell r="B1513" t="str">
            <v>铁路行业安全设备</v>
          </cell>
        </row>
        <row r="1514">
          <cell r="A1514" t="str">
            <v>A032207</v>
          </cell>
          <cell r="B1514" t="str">
            <v>民航行业安全设备</v>
          </cell>
        </row>
        <row r="1515">
          <cell r="A1515" t="str">
            <v>A032208</v>
          </cell>
          <cell r="B1515" t="str">
            <v>应急救援设备类</v>
          </cell>
        </row>
        <row r="1516">
          <cell r="A1516" t="str">
            <v>A032209</v>
          </cell>
          <cell r="B1516" t="str">
            <v>安全生产设备零部件</v>
          </cell>
        </row>
        <row r="1517">
          <cell r="A1517" t="str">
            <v>A032299</v>
          </cell>
          <cell r="B1517" t="str">
            <v>其他安全生产设备</v>
          </cell>
        </row>
        <row r="1518">
          <cell r="A1518" t="str">
            <v>A0323</v>
          </cell>
          <cell r="B1518" t="str">
            <v>邮政专用设备</v>
          </cell>
        </row>
        <row r="1519">
          <cell r="A1519" t="str">
            <v>A032301</v>
          </cell>
          <cell r="B1519" t="str">
            <v>邮政内部处理设备</v>
          </cell>
        </row>
        <row r="1520">
          <cell r="A1520" t="str">
            <v>A032302</v>
          </cell>
          <cell r="B1520" t="str">
            <v>邮政营业投递设备</v>
          </cell>
        </row>
        <row r="1521">
          <cell r="A1521" t="str">
            <v>A032303</v>
          </cell>
          <cell r="B1521" t="str">
            <v>邮政除尘设备</v>
          </cell>
        </row>
        <row r="1522">
          <cell r="A1522" t="str">
            <v>A032304</v>
          </cell>
          <cell r="B1522" t="str">
            <v>邮政清洗缝补设备</v>
          </cell>
        </row>
        <row r="1523">
          <cell r="A1523" t="str">
            <v>A032305</v>
          </cell>
          <cell r="B1523" t="str">
            <v>邮政储汇设备</v>
          </cell>
        </row>
        <row r="1524">
          <cell r="A1524" t="str">
            <v>A032306</v>
          </cell>
          <cell r="B1524" t="str">
            <v>邮政专用设备零部件</v>
          </cell>
        </row>
        <row r="1525">
          <cell r="A1525" t="str">
            <v>A032399</v>
          </cell>
          <cell r="B1525" t="str">
            <v>其他邮政专用设备</v>
          </cell>
        </row>
        <row r="1526">
          <cell r="A1526" t="str">
            <v>A0324</v>
          </cell>
          <cell r="B1526" t="str">
            <v>环境污染防治设备</v>
          </cell>
        </row>
        <row r="1527">
          <cell r="A1527" t="str">
            <v>A032401</v>
          </cell>
          <cell r="B1527" t="str">
            <v>大气污染防治设备</v>
          </cell>
        </row>
        <row r="1528">
          <cell r="A1528" t="str">
            <v>A032402</v>
          </cell>
          <cell r="B1528" t="str">
            <v>水质污染防治设备</v>
          </cell>
        </row>
        <row r="1529">
          <cell r="A1529" t="str">
            <v>A032403</v>
          </cell>
          <cell r="B1529" t="str">
            <v>固体废弃物处理设备</v>
          </cell>
        </row>
        <row r="1530">
          <cell r="A1530" t="str">
            <v>A032404</v>
          </cell>
          <cell r="B1530" t="str">
            <v>噪声控制设备</v>
          </cell>
        </row>
        <row r="1531">
          <cell r="A1531" t="str">
            <v>A032405</v>
          </cell>
          <cell r="B1531" t="str">
            <v>环保监测设备</v>
          </cell>
        </row>
        <row r="1532">
          <cell r="A1532" t="str">
            <v>A032406</v>
          </cell>
          <cell r="B1532" t="str">
            <v>金属废料回收设备</v>
          </cell>
        </row>
        <row r="1533">
          <cell r="A1533" t="str">
            <v>A032407</v>
          </cell>
          <cell r="B1533" t="str">
            <v>非金属废料回收设备</v>
          </cell>
        </row>
        <row r="1534">
          <cell r="A1534" t="str">
            <v>A032408</v>
          </cell>
          <cell r="B1534" t="str">
            <v>核与辐射安全设备</v>
          </cell>
        </row>
        <row r="1535">
          <cell r="A1535" t="str">
            <v>A032409</v>
          </cell>
          <cell r="B1535" t="str">
            <v>环境污染防治设备零部件</v>
          </cell>
        </row>
        <row r="1536">
          <cell r="A1536" t="str">
            <v>A032499</v>
          </cell>
          <cell r="B1536" t="str">
            <v>其他环境污染防治设备</v>
          </cell>
        </row>
        <row r="1537">
          <cell r="A1537" t="str">
            <v>A0325</v>
          </cell>
          <cell r="B1537" t="str">
            <v>政法、检测专用设备</v>
          </cell>
        </row>
        <row r="1538">
          <cell r="A1538" t="str">
            <v>A032501</v>
          </cell>
          <cell r="B1538" t="str">
            <v>消防设备</v>
          </cell>
        </row>
        <row r="1539">
          <cell r="A1539" t="str">
            <v>A032502</v>
          </cell>
          <cell r="B1539" t="str">
            <v>交通管理设备</v>
          </cell>
        </row>
        <row r="1540">
          <cell r="A1540" t="str">
            <v>A032503</v>
          </cell>
          <cell r="B1540" t="str">
            <v>物证检验鉴定设备</v>
          </cell>
        </row>
        <row r="1541">
          <cell r="A1541" t="str">
            <v>A032504</v>
          </cell>
          <cell r="B1541" t="str">
            <v>安全、检查、监视、报警设备</v>
          </cell>
        </row>
        <row r="1542">
          <cell r="A1542" t="str">
            <v>A032505</v>
          </cell>
          <cell r="B1542" t="str">
            <v>爆炸物处置设备</v>
          </cell>
        </row>
        <row r="1543">
          <cell r="A1543" t="str">
            <v>A032506</v>
          </cell>
          <cell r="B1543" t="str">
            <v>技术侦察取证设备</v>
          </cell>
        </row>
        <row r="1544">
          <cell r="A1544" t="str">
            <v>A032507</v>
          </cell>
          <cell r="B1544" t="str">
            <v>警械设备</v>
          </cell>
        </row>
        <row r="1545">
          <cell r="A1545" t="str">
            <v>A032508</v>
          </cell>
          <cell r="B1545" t="str">
            <v>非杀伤性武器</v>
          </cell>
        </row>
        <row r="1546">
          <cell r="A1546" t="str">
            <v>A032509</v>
          </cell>
          <cell r="B1546" t="str">
            <v>防护防暴装备</v>
          </cell>
        </row>
        <row r="1547">
          <cell r="A1547" t="str">
            <v>A032510</v>
          </cell>
          <cell r="B1547" t="str">
            <v>出入境设备</v>
          </cell>
        </row>
        <row r="1548">
          <cell r="A1548" t="str">
            <v>A032511</v>
          </cell>
          <cell r="B1548" t="str">
            <v>网络监察设备</v>
          </cell>
        </row>
        <row r="1549">
          <cell r="A1549" t="str">
            <v>A032512</v>
          </cell>
          <cell r="B1549" t="str">
            <v>政法、检测专用设备零部件</v>
          </cell>
        </row>
        <row r="1550">
          <cell r="A1550" t="str">
            <v>A032599</v>
          </cell>
          <cell r="B1550" t="str">
            <v>其他政法、检测专用设备</v>
          </cell>
        </row>
        <row r="1551">
          <cell r="A1551" t="str">
            <v>A0326</v>
          </cell>
          <cell r="B1551" t="str">
            <v>水工机械</v>
          </cell>
        </row>
        <row r="1552">
          <cell r="A1552" t="str">
            <v>A032601</v>
          </cell>
          <cell r="B1552" t="str">
            <v>清淤机械</v>
          </cell>
        </row>
        <row r="1553">
          <cell r="A1553" t="str">
            <v>A032602</v>
          </cell>
          <cell r="B1553" t="str">
            <v>破冰机械</v>
          </cell>
        </row>
        <row r="1554">
          <cell r="A1554" t="str">
            <v>A032603</v>
          </cell>
          <cell r="B1554" t="str">
            <v>水利闸门启闭机</v>
          </cell>
        </row>
        <row r="1555">
          <cell r="A1555" t="str">
            <v>A032604</v>
          </cell>
          <cell r="B1555" t="str">
            <v>水工机械零部件</v>
          </cell>
        </row>
        <row r="1556">
          <cell r="A1556" t="str">
            <v>A032699</v>
          </cell>
          <cell r="B1556" t="str">
            <v>其他水工机械</v>
          </cell>
        </row>
        <row r="1557">
          <cell r="A1557" t="str">
            <v>A0327</v>
          </cell>
          <cell r="B1557" t="str">
            <v>边界勘界和联检专用设备</v>
          </cell>
        </row>
        <row r="1558">
          <cell r="A1558" t="str">
            <v>A032701</v>
          </cell>
          <cell r="B1558" t="str">
            <v>边界勘界和联检专用车辆</v>
          </cell>
        </row>
        <row r="1559">
          <cell r="A1559" t="str">
            <v>A032702</v>
          </cell>
          <cell r="B1559" t="str">
            <v>边界勘界和联检专用船艇</v>
          </cell>
        </row>
        <row r="1560">
          <cell r="A1560" t="str">
            <v>A032703</v>
          </cell>
          <cell r="B1560" t="str">
            <v>边界勘界和联检专用办公设备</v>
          </cell>
        </row>
        <row r="1561">
          <cell r="A1561" t="str">
            <v>A032704</v>
          </cell>
          <cell r="B1561" t="str">
            <v>边界勘界和联检专用测量设备</v>
          </cell>
        </row>
        <row r="1562">
          <cell r="A1562" t="str">
            <v>A032705</v>
          </cell>
          <cell r="B1562" t="str">
            <v>边界勘界和联检专用通讯设备</v>
          </cell>
        </row>
        <row r="1563">
          <cell r="A1563" t="str">
            <v>A032706</v>
          </cell>
          <cell r="B1563" t="str">
            <v>边界和联检专用设备零部件</v>
          </cell>
        </row>
        <row r="1564">
          <cell r="A1564" t="str">
            <v>A032799</v>
          </cell>
          <cell r="B1564" t="str">
            <v>其他边界和联检专用设备</v>
          </cell>
        </row>
        <row r="1565">
          <cell r="A1565" t="str">
            <v>A0328</v>
          </cell>
          <cell r="B1565" t="str">
            <v>货币处理专用设备</v>
          </cell>
        </row>
        <row r="1566">
          <cell r="A1566" t="str">
            <v>A032801</v>
          </cell>
          <cell r="B1566" t="str">
            <v>钞票处理设备</v>
          </cell>
        </row>
        <row r="1567">
          <cell r="A1567" t="str">
            <v>A032802</v>
          </cell>
          <cell r="B1567" t="str">
            <v>货币清分处理设备</v>
          </cell>
        </row>
        <row r="1568">
          <cell r="A1568" t="str">
            <v>A032803</v>
          </cell>
          <cell r="B1568" t="str">
            <v>货币销毁处理设备</v>
          </cell>
        </row>
        <row r="1569">
          <cell r="A1569" t="str">
            <v>A032804</v>
          </cell>
          <cell r="B1569" t="str">
            <v>金库门</v>
          </cell>
        </row>
        <row r="1570">
          <cell r="A1570" t="str">
            <v>A032805</v>
          </cell>
          <cell r="B1570" t="str">
            <v>货币处理设备零部件</v>
          </cell>
        </row>
        <row r="1571">
          <cell r="A1571" t="str">
            <v>A032899</v>
          </cell>
          <cell r="B1571" t="str">
            <v>其他货币处理设备</v>
          </cell>
        </row>
        <row r="1572">
          <cell r="A1572" t="str">
            <v>A0329</v>
          </cell>
          <cell r="B1572" t="str">
            <v>殡葬设备及用品</v>
          </cell>
        </row>
        <row r="1573">
          <cell r="A1573" t="str">
            <v>A032901</v>
          </cell>
          <cell r="B1573" t="str">
            <v>火化设备</v>
          </cell>
        </row>
        <row r="1574">
          <cell r="A1574" t="str">
            <v>A032902</v>
          </cell>
          <cell r="B1574" t="str">
            <v>殡仪设备及用品</v>
          </cell>
        </row>
        <row r="1575">
          <cell r="A1575" t="str">
            <v>A032903</v>
          </cell>
          <cell r="B1575" t="str">
            <v>殡葬设备零部件</v>
          </cell>
        </row>
        <row r="1576">
          <cell r="A1576" t="str">
            <v>A032999</v>
          </cell>
          <cell r="B1576" t="str">
            <v>其他殡葬设备及用品</v>
          </cell>
        </row>
        <row r="1577">
          <cell r="A1577" t="str">
            <v>A0330</v>
          </cell>
          <cell r="B1577" t="str">
            <v>铁路运输设备</v>
          </cell>
        </row>
        <row r="1578">
          <cell r="A1578" t="str">
            <v>A033001</v>
          </cell>
          <cell r="B1578" t="str">
            <v>机车</v>
          </cell>
        </row>
        <row r="1579">
          <cell r="A1579" t="str">
            <v>A033002</v>
          </cell>
          <cell r="B1579" t="str">
            <v>客车</v>
          </cell>
        </row>
        <row r="1580">
          <cell r="A1580" t="str">
            <v>A033003</v>
          </cell>
          <cell r="B1580" t="str">
            <v>货车</v>
          </cell>
        </row>
        <row r="1581">
          <cell r="A1581" t="str">
            <v>A033004</v>
          </cell>
          <cell r="B1581" t="str">
            <v>大型养路机械</v>
          </cell>
        </row>
        <row r="1582">
          <cell r="A1582" t="str">
            <v>A033005</v>
          </cell>
          <cell r="B1582" t="str">
            <v>铁路专用设备</v>
          </cell>
        </row>
        <row r="1583">
          <cell r="A1583" t="str">
            <v>A033006</v>
          </cell>
          <cell r="B1583" t="str">
            <v>铁路专用设备零部件</v>
          </cell>
        </row>
        <row r="1584">
          <cell r="A1584" t="str">
            <v>A033099</v>
          </cell>
          <cell r="B1584" t="str">
            <v>其他铁路运输设备</v>
          </cell>
        </row>
        <row r="1585">
          <cell r="A1585" t="str">
            <v>A0331</v>
          </cell>
          <cell r="B1585" t="str">
            <v>水上交通运输设备</v>
          </cell>
        </row>
        <row r="1586">
          <cell r="A1586" t="str">
            <v>A033101</v>
          </cell>
          <cell r="B1586" t="str">
            <v>货船</v>
          </cell>
        </row>
        <row r="1587">
          <cell r="A1587" t="str">
            <v>A033102</v>
          </cell>
          <cell r="B1587" t="str">
            <v>客船</v>
          </cell>
        </row>
        <row r="1588">
          <cell r="A1588" t="str">
            <v>A033103</v>
          </cell>
          <cell r="B1588" t="str">
            <v>拖船</v>
          </cell>
        </row>
        <row r="1589">
          <cell r="A1589" t="str">
            <v>A033104</v>
          </cell>
          <cell r="B1589" t="str">
            <v>驳船</v>
          </cell>
        </row>
        <row r="1590">
          <cell r="A1590" t="str">
            <v>A033105</v>
          </cell>
          <cell r="B1590" t="str">
            <v>渔船</v>
          </cell>
        </row>
        <row r="1591">
          <cell r="A1591" t="str">
            <v>A033106</v>
          </cell>
          <cell r="B1591" t="str">
            <v>海洋、内水调查和开发船</v>
          </cell>
        </row>
        <row r="1592">
          <cell r="A1592" t="str">
            <v>A033107</v>
          </cell>
          <cell r="B1592" t="str">
            <v>电气作业和海底工程作业船</v>
          </cell>
        </row>
        <row r="1593">
          <cell r="A1593" t="str">
            <v>A033108</v>
          </cell>
          <cell r="B1593" t="str">
            <v>挖泥、打桩船（驳）</v>
          </cell>
        </row>
        <row r="1594">
          <cell r="A1594" t="str">
            <v>A033109</v>
          </cell>
          <cell r="B1594" t="str">
            <v>起重船和囤船</v>
          </cell>
        </row>
        <row r="1595">
          <cell r="A1595" t="str">
            <v>A033110</v>
          </cell>
          <cell r="B1595" t="str">
            <v>水面工作船</v>
          </cell>
        </row>
        <row r="1596">
          <cell r="A1596" t="str">
            <v>A033111</v>
          </cell>
          <cell r="B1596" t="str">
            <v>特种作业船</v>
          </cell>
        </row>
        <row r="1597">
          <cell r="A1597" t="str">
            <v>A033112</v>
          </cell>
          <cell r="B1597" t="str">
            <v>机动船</v>
          </cell>
        </row>
        <row r="1598">
          <cell r="A1598" t="str">
            <v>A033113</v>
          </cell>
          <cell r="B1598" t="str">
            <v>浮船坞、码头和维修工作船</v>
          </cell>
        </row>
        <row r="1599">
          <cell r="A1599" t="str">
            <v>A033114</v>
          </cell>
          <cell r="B1599" t="str">
            <v>船舶制造专用设备</v>
          </cell>
        </row>
        <row r="1600">
          <cell r="A1600" t="str">
            <v>A033115</v>
          </cell>
          <cell r="B1600" t="str">
            <v>潜水设备</v>
          </cell>
        </row>
        <row r="1601">
          <cell r="A1601" t="str">
            <v>A033116</v>
          </cell>
          <cell r="B1601" t="str">
            <v>航标设施</v>
          </cell>
        </row>
        <row r="1602">
          <cell r="A1602" t="str">
            <v>A033117</v>
          </cell>
          <cell r="B1602" t="str">
            <v>航标灯、闪光器</v>
          </cell>
        </row>
        <row r="1603">
          <cell r="A1603" t="str">
            <v>A033118</v>
          </cell>
          <cell r="B1603" t="str">
            <v>水上交通运输设备零部件</v>
          </cell>
        </row>
        <row r="1604">
          <cell r="A1604" t="str">
            <v>A033199</v>
          </cell>
          <cell r="B1604" t="str">
            <v>其他水上交通运输设备</v>
          </cell>
        </row>
        <row r="1605">
          <cell r="A1605" t="str">
            <v>A0332</v>
          </cell>
          <cell r="B1605" t="str">
            <v>航空器及其配套设备</v>
          </cell>
        </row>
        <row r="1606">
          <cell r="A1606" t="str">
            <v>A033201</v>
          </cell>
          <cell r="B1606" t="str">
            <v>固定翼飞机</v>
          </cell>
        </row>
        <row r="1607">
          <cell r="A1607" t="str">
            <v>A033202</v>
          </cell>
          <cell r="B1607" t="str">
            <v>直升机</v>
          </cell>
        </row>
        <row r="1608">
          <cell r="A1608" t="str">
            <v>A033203</v>
          </cell>
          <cell r="B1608" t="str">
            <v>专用飞机</v>
          </cell>
        </row>
        <row r="1609">
          <cell r="A1609" t="str">
            <v>A033204</v>
          </cell>
          <cell r="B1609" t="str">
            <v>飞行器</v>
          </cell>
        </row>
        <row r="1610">
          <cell r="A1610" t="str">
            <v>A033205</v>
          </cell>
          <cell r="B1610" t="str">
            <v>飞机维修设备</v>
          </cell>
        </row>
        <row r="1611">
          <cell r="A1611" t="str">
            <v>A033206</v>
          </cell>
          <cell r="B1611" t="str">
            <v>航空港专用设备</v>
          </cell>
        </row>
        <row r="1612">
          <cell r="A1612" t="str">
            <v>A033207</v>
          </cell>
          <cell r="B1612" t="str">
            <v>机场地面特种车辆</v>
          </cell>
        </row>
        <row r="1613">
          <cell r="A1613" t="str">
            <v>A033208</v>
          </cell>
          <cell r="B1613" t="str">
            <v>火箭及发射、维护设施</v>
          </cell>
        </row>
        <row r="1614">
          <cell r="A1614" t="str">
            <v>A033209</v>
          </cell>
          <cell r="B1614" t="str">
            <v>人造卫星</v>
          </cell>
        </row>
        <row r="1615">
          <cell r="A1615" t="str">
            <v>A033210</v>
          </cell>
          <cell r="B1615" t="str">
            <v>航空器零部件</v>
          </cell>
        </row>
        <row r="1616">
          <cell r="A1616" t="str">
            <v>A033299</v>
          </cell>
          <cell r="B1616" t="str">
            <v>其他航空器及其配套设备</v>
          </cell>
        </row>
        <row r="1617">
          <cell r="A1617" t="str">
            <v>A0333</v>
          </cell>
          <cell r="B1617" t="str">
            <v>海洋仪器设备</v>
          </cell>
        </row>
        <row r="1618">
          <cell r="A1618" t="str">
            <v>A033301</v>
          </cell>
          <cell r="B1618" t="str">
            <v>海洋水文气象仪器设备</v>
          </cell>
        </row>
        <row r="1619">
          <cell r="A1619" t="str">
            <v>A033302</v>
          </cell>
          <cell r="B1619" t="str">
            <v>海洋地质地球物理仪器设备</v>
          </cell>
        </row>
        <row r="1620">
          <cell r="A1620" t="str">
            <v>A033303</v>
          </cell>
          <cell r="B1620" t="str">
            <v>海洋生物仪器设备</v>
          </cell>
        </row>
        <row r="1621">
          <cell r="A1621" t="str">
            <v>A033304</v>
          </cell>
          <cell r="B1621" t="str">
            <v>海洋化学仪器设备</v>
          </cell>
        </row>
        <row r="1622">
          <cell r="A1622" t="str">
            <v>A033305</v>
          </cell>
          <cell r="B1622" t="str">
            <v>海洋声光仪器设备</v>
          </cell>
        </row>
        <row r="1623">
          <cell r="A1623" t="str">
            <v>A033306</v>
          </cell>
          <cell r="B1623" t="str">
            <v>海洋船用船载仪器设备</v>
          </cell>
        </row>
        <row r="1624">
          <cell r="A1624" t="str">
            <v>A033307</v>
          </cell>
          <cell r="B1624" t="str">
            <v>海洋综合观测平台</v>
          </cell>
        </row>
        <row r="1625">
          <cell r="A1625" t="str">
            <v>A033308</v>
          </cell>
          <cell r="B1625" t="str">
            <v>海洋执法专用装备</v>
          </cell>
        </row>
        <row r="1626">
          <cell r="A1626" t="str">
            <v>A033309</v>
          </cell>
          <cell r="B1626" t="str">
            <v>海洋计量检测设备</v>
          </cell>
        </row>
        <row r="1627">
          <cell r="A1627" t="str">
            <v>A033310</v>
          </cell>
          <cell r="B1627" t="str">
            <v>海水淡化与综合利用设备</v>
          </cell>
        </row>
        <row r="1628">
          <cell r="A1628" t="str">
            <v>A033311</v>
          </cell>
          <cell r="B1628" t="str">
            <v>海洋类仪器设备零部件</v>
          </cell>
        </row>
        <row r="1629">
          <cell r="A1629" t="str">
            <v>A033399</v>
          </cell>
          <cell r="B1629" t="str">
            <v>其他海洋类仪器设备</v>
          </cell>
        </row>
        <row r="1630">
          <cell r="A1630" t="str">
            <v>A0334</v>
          </cell>
          <cell r="B1630" t="str">
            <v>专用仪器仪表</v>
          </cell>
        </row>
        <row r="1631">
          <cell r="A1631" t="str">
            <v>A033401</v>
          </cell>
          <cell r="B1631" t="str">
            <v>农林牧渔专用仪器</v>
          </cell>
        </row>
        <row r="1632">
          <cell r="A1632" t="str">
            <v>A033402</v>
          </cell>
          <cell r="B1632" t="str">
            <v>地质勘探、钻采及人工地震仪
器</v>
          </cell>
        </row>
        <row r="1633">
          <cell r="A1633" t="str">
            <v>A033403</v>
          </cell>
          <cell r="B1633" t="str">
            <v>地震专用仪器</v>
          </cell>
        </row>
        <row r="1634">
          <cell r="A1634" t="str">
            <v>A033404</v>
          </cell>
          <cell r="B1634" t="str">
            <v>安全用仪器</v>
          </cell>
        </row>
        <row r="1635">
          <cell r="A1635" t="str">
            <v>A033405</v>
          </cell>
          <cell r="B1635" t="str">
            <v>大坝观测仪器</v>
          </cell>
        </row>
        <row r="1636">
          <cell r="A1636" t="str">
            <v>A033406</v>
          </cell>
          <cell r="B1636" t="str">
            <v>电站热工仪表</v>
          </cell>
        </row>
        <row r="1637">
          <cell r="A1637" t="str">
            <v>A033407</v>
          </cell>
          <cell r="B1637" t="str">
            <v>电力数字仪表</v>
          </cell>
        </row>
        <row r="1638">
          <cell r="A1638" t="str">
            <v>A033408</v>
          </cell>
          <cell r="B1638" t="str">
            <v>气象仪器</v>
          </cell>
        </row>
        <row r="1639">
          <cell r="A1639" t="str">
            <v>A033409</v>
          </cell>
          <cell r="B1639" t="str">
            <v>水文仪器设备</v>
          </cell>
        </row>
        <row r="1640">
          <cell r="A1640" t="str">
            <v>A033410</v>
          </cell>
          <cell r="B1640" t="str">
            <v>测绘专用仪器</v>
          </cell>
        </row>
        <row r="1641">
          <cell r="A1641" t="str">
            <v>A033411</v>
          </cell>
          <cell r="B1641" t="str">
            <v>天文仪器</v>
          </cell>
        </row>
        <row r="1642">
          <cell r="A1642" t="str">
            <v>A033412</v>
          </cell>
          <cell r="B1642" t="str">
            <v>教学专用仪器</v>
          </cell>
        </row>
        <row r="1643">
          <cell r="A1643" t="str">
            <v>A033413</v>
          </cell>
          <cell r="B1643" t="str">
            <v>核子及核辐射测量仪器</v>
          </cell>
        </row>
        <row r="1644">
          <cell r="A1644" t="str">
            <v>A033414</v>
          </cell>
          <cell r="B1644" t="str">
            <v>航空仪器</v>
          </cell>
        </row>
        <row r="1645">
          <cell r="A1645" t="str">
            <v>A033415</v>
          </cell>
          <cell r="B1645" t="str">
            <v>航天仪器</v>
          </cell>
        </row>
        <row r="1646">
          <cell r="A1646" t="str">
            <v>A033416</v>
          </cell>
          <cell r="B1646" t="str">
            <v>船舶专用仪器</v>
          </cell>
        </row>
        <row r="1647">
          <cell r="A1647" t="str">
            <v>A033417</v>
          </cell>
          <cell r="B1647" t="str">
            <v>纺织专用仪器</v>
          </cell>
        </row>
        <row r="1648">
          <cell r="A1648" t="str">
            <v>A033418</v>
          </cell>
          <cell r="B1648" t="str">
            <v>建筑工程仪器</v>
          </cell>
        </row>
        <row r="1649">
          <cell r="A1649" t="str">
            <v>A033419</v>
          </cell>
          <cell r="B1649" t="str">
            <v>汽车拖拉机仪表</v>
          </cell>
        </row>
        <row r="1650">
          <cell r="A1650" t="str">
            <v>A033420</v>
          </cell>
          <cell r="B1650" t="str">
            <v>动力测量仪器</v>
          </cell>
        </row>
        <row r="1651">
          <cell r="A1651" t="str">
            <v>A033421</v>
          </cell>
          <cell r="B1651" t="str">
            <v>心理仪器</v>
          </cell>
        </row>
        <row r="1652">
          <cell r="A1652" t="str">
            <v>A033422</v>
          </cell>
          <cell r="B1652" t="str">
            <v>生理仪器</v>
          </cell>
        </row>
        <row r="1653">
          <cell r="A1653" t="str">
            <v>A033423</v>
          </cell>
          <cell r="B1653" t="str">
            <v>专用仪器仪表零部件</v>
          </cell>
        </row>
        <row r="1654">
          <cell r="A1654" t="str">
            <v>A033499</v>
          </cell>
          <cell r="B1654" t="str">
            <v>其他专用仪器仪表</v>
          </cell>
        </row>
        <row r="1655">
          <cell r="A1655" t="str">
            <v>A0335</v>
          </cell>
          <cell r="B1655" t="str">
            <v>文艺设备</v>
          </cell>
        </row>
        <row r="1656">
          <cell r="A1656" t="str">
            <v>A033501</v>
          </cell>
          <cell r="B1656" t="str">
            <v>乐器</v>
          </cell>
        </row>
        <row r="1657">
          <cell r="A1657" t="str">
            <v>A033502</v>
          </cell>
          <cell r="B1657" t="str">
            <v>演出服装</v>
          </cell>
        </row>
        <row r="1658">
          <cell r="A1658" t="str">
            <v>A033503</v>
          </cell>
          <cell r="B1658" t="str">
            <v>舞台设备</v>
          </cell>
        </row>
        <row r="1659">
          <cell r="A1659" t="str">
            <v>A033504</v>
          </cell>
          <cell r="B1659" t="str">
            <v>影剧院设备</v>
          </cell>
        </row>
        <row r="1660">
          <cell r="A1660" t="str">
            <v>A033505</v>
          </cell>
          <cell r="B1660" t="str">
            <v>文艺设备零附件</v>
          </cell>
        </row>
        <row r="1661">
          <cell r="A1661" t="str">
            <v>A033599</v>
          </cell>
          <cell r="B1661" t="str">
            <v>其他文艺设备</v>
          </cell>
        </row>
        <row r="1662">
          <cell r="A1662" t="str">
            <v>A0336</v>
          </cell>
          <cell r="B1662" t="str">
            <v>体育设备</v>
          </cell>
        </row>
        <row r="1663">
          <cell r="A1663" t="str">
            <v>A033601</v>
          </cell>
          <cell r="B1663" t="str">
            <v>田赛设备</v>
          </cell>
        </row>
        <row r="1664">
          <cell r="A1664" t="str">
            <v>A033602</v>
          </cell>
          <cell r="B1664" t="str">
            <v>径赛设备</v>
          </cell>
        </row>
        <row r="1665">
          <cell r="A1665" t="str">
            <v>A033603</v>
          </cell>
          <cell r="B1665" t="str">
            <v>球类设备</v>
          </cell>
        </row>
        <row r="1666">
          <cell r="A1666" t="str">
            <v>A033604</v>
          </cell>
          <cell r="B1666" t="str">
            <v>体操设备</v>
          </cell>
        </row>
        <row r="1667">
          <cell r="A1667" t="str">
            <v>A033605</v>
          </cell>
          <cell r="B1667" t="str">
            <v>举重设备</v>
          </cell>
        </row>
        <row r="1668">
          <cell r="A1668" t="str">
            <v>A033606</v>
          </cell>
          <cell r="B1668" t="str">
            <v>游泳设备</v>
          </cell>
        </row>
        <row r="1669">
          <cell r="A1669" t="str">
            <v>A033607</v>
          </cell>
          <cell r="B1669" t="str">
            <v>跳水设备</v>
          </cell>
        </row>
        <row r="1670">
          <cell r="A1670" t="str">
            <v>A033608</v>
          </cell>
          <cell r="B1670" t="str">
            <v>水上运动设备</v>
          </cell>
        </row>
        <row r="1671">
          <cell r="A1671" t="str">
            <v>A033609</v>
          </cell>
          <cell r="B1671" t="str">
            <v>潜水运动设备</v>
          </cell>
        </row>
        <row r="1672">
          <cell r="A1672" t="str">
            <v>A033610</v>
          </cell>
          <cell r="B1672" t="str">
            <v>冰上运动设备</v>
          </cell>
        </row>
        <row r="1673">
          <cell r="A1673" t="str">
            <v>A033611</v>
          </cell>
          <cell r="B1673" t="str">
            <v>雪上运动设备</v>
          </cell>
        </row>
        <row r="1674">
          <cell r="A1674" t="str">
            <v>A033612</v>
          </cell>
          <cell r="B1674" t="str">
            <v>射击设备</v>
          </cell>
        </row>
        <row r="1675">
          <cell r="A1675" t="str">
            <v>A033613</v>
          </cell>
          <cell r="B1675" t="str">
            <v>击剑设备</v>
          </cell>
        </row>
        <row r="1676">
          <cell r="A1676" t="str">
            <v>A033614</v>
          </cell>
          <cell r="B1676" t="str">
            <v>射箭设备</v>
          </cell>
        </row>
        <row r="1677">
          <cell r="A1677" t="str">
            <v>A033615</v>
          </cell>
          <cell r="B1677" t="str">
            <v>摩托车运动设备</v>
          </cell>
        </row>
        <row r="1678">
          <cell r="A1678" t="str">
            <v>A033616</v>
          </cell>
          <cell r="B1678" t="str">
            <v>自行车运动设备</v>
          </cell>
        </row>
        <row r="1679">
          <cell r="A1679" t="str">
            <v>A033617</v>
          </cell>
          <cell r="B1679" t="str">
            <v>赛车运动设备</v>
          </cell>
        </row>
        <row r="1680">
          <cell r="A1680" t="str">
            <v>A033618</v>
          </cell>
          <cell r="B1680" t="str">
            <v>赛马和马术运动设备</v>
          </cell>
        </row>
        <row r="1681">
          <cell r="A1681" t="str">
            <v>A033619</v>
          </cell>
          <cell r="B1681" t="str">
            <v>拳击、跆拳道设备</v>
          </cell>
        </row>
        <row r="1682">
          <cell r="A1682" t="str">
            <v>A033620</v>
          </cell>
          <cell r="B1682" t="str">
            <v>摔跤、柔道设备</v>
          </cell>
        </row>
        <row r="1683">
          <cell r="A1683" t="str">
            <v>A033621</v>
          </cell>
          <cell r="B1683" t="str">
            <v>散打、武术设备</v>
          </cell>
        </row>
        <row r="1684">
          <cell r="A1684" t="str">
            <v>A033622</v>
          </cell>
          <cell r="B1684" t="str">
            <v>棋牌类运动设备</v>
          </cell>
        </row>
        <row r="1685">
          <cell r="A1685" t="str">
            <v>A033623</v>
          </cell>
          <cell r="B1685" t="str">
            <v>航模、海模及其他模型设备</v>
          </cell>
        </row>
        <row r="1686">
          <cell r="A1686" t="str">
            <v>A033624</v>
          </cell>
          <cell r="B1686" t="str">
            <v>垂钓器具和用品</v>
          </cell>
        </row>
        <row r="1687">
          <cell r="A1687" t="str">
            <v>A033625</v>
          </cell>
          <cell r="B1687" t="str">
            <v>登山设备</v>
          </cell>
        </row>
        <row r="1688">
          <cell r="A1688" t="str">
            <v>A033626</v>
          </cell>
          <cell r="B1688" t="str">
            <v>健身设备</v>
          </cell>
        </row>
        <row r="1689">
          <cell r="A1689" t="str">
            <v>A033627</v>
          </cell>
          <cell r="B1689" t="str">
            <v>运动康复设备</v>
          </cell>
        </row>
        <row r="1690">
          <cell r="A1690" t="str">
            <v>A033628</v>
          </cell>
          <cell r="B1690" t="str">
            <v>残疾人体育及训练设备</v>
          </cell>
        </row>
        <row r="1691">
          <cell r="A1691" t="str">
            <v>A033629</v>
          </cell>
          <cell r="B1691" t="str">
            <v>体育运动辅助设备</v>
          </cell>
        </row>
        <row r="1692">
          <cell r="A1692" t="str">
            <v>A033630</v>
          </cell>
          <cell r="B1692" t="str">
            <v>体育设备零附件</v>
          </cell>
        </row>
        <row r="1693">
          <cell r="A1693" t="str">
            <v>A033699</v>
          </cell>
          <cell r="B1693" t="str">
            <v>其他体育设备</v>
          </cell>
        </row>
        <row r="1694">
          <cell r="A1694" t="str">
            <v>A0337</v>
          </cell>
          <cell r="B1694" t="str">
            <v>娱乐设备</v>
          </cell>
        </row>
        <row r="1695">
          <cell r="A1695" t="str">
            <v>A033701</v>
          </cell>
          <cell r="B1695" t="str">
            <v>成套游乐场设备</v>
          </cell>
        </row>
        <row r="1696">
          <cell r="A1696" t="str">
            <v>A033702</v>
          </cell>
          <cell r="B1696" t="str">
            <v>一般游乐场设备</v>
          </cell>
        </row>
        <row r="1697">
          <cell r="A1697" t="str">
            <v>A033703</v>
          </cell>
          <cell r="B1697" t="str">
            <v>智能游艺设备</v>
          </cell>
        </row>
        <row r="1698">
          <cell r="A1698" t="str">
            <v>A033704</v>
          </cell>
          <cell r="B1698" t="str">
            <v>博弈设备</v>
          </cell>
        </row>
        <row r="1699">
          <cell r="A1699" t="str">
            <v>A033705</v>
          </cell>
          <cell r="B1699" t="str">
            <v>彩票销售设备</v>
          </cell>
        </row>
        <row r="1700">
          <cell r="A1700" t="str">
            <v>A033706</v>
          </cell>
          <cell r="B1700" t="str">
            <v>卡拉OK设备</v>
          </cell>
        </row>
        <row r="1701">
          <cell r="A1701" t="str">
            <v>A033707</v>
          </cell>
          <cell r="B1701" t="str">
            <v>游戏游览用车、船</v>
          </cell>
        </row>
        <row r="1702">
          <cell r="A1702" t="str">
            <v>A033708</v>
          </cell>
          <cell r="B1702" t="str">
            <v>活动辅助设备</v>
          </cell>
        </row>
        <row r="1703">
          <cell r="A1703" t="str">
            <v>A033709</v>
          </cell>
          <cell r="B1703" t="str">
            <v>娱乐设备零附件</v>
          </cell>
        </row>
        <row r="1704">
          <cell r="A1704" t="str">
            <v>A033799</v>
          </cell>
          <cell r="B1704" t="str">
            <v>其他娱乐设备</v>
          </cell>
        </row>
        <row r="1705">
          <cell r="A1705" t="str">
            <v>A04</v>
          </cell>
          <cell r="B1705" t="str">
            <v>文物和陈列品</v>
          </cell>
        </row>
        <row r="1706">
          <cell r="A1706" t="str">
            <v>A0401</v>
          </cell>
          <cell r="B1706" t="str">
            <v>文物</v>
          </cell>
        </row>
        <row r="1707">
          <cell r="A1707" t="str">
            <v>A040101</v>
          </cell>
          <cell r="B1707" t="str">
            <v>不可移动文物</v>
          </cell>
        </row>
        <row r="1708">
          <cell r="A1708" t="str">
            <v>A04010101</v>
          </cell>
          <cell r="B1708" t="str">
            <v>古遗址</v>
          </cell>
        </row>
        <row r="1709">
          <cell r="A1709" t="str">
            <v>A04010102</v>
          </cell>
          <cell r="B1709" t="str">
            <v>古墓葬</v>
          </cell>
        </row>
        <row r="1710">
          <cell r="A1710" t="str">
            <v>A04010103</v>
          </cell>
          <cell r="B1710" t="str">
            <v>古建筑</v>
          </cell>
        </row>
        <row r="1711">
          <cell r="A1711" t="str">
            <v>A04010104</v>
          </cell>
          <cell r="B1711" t="str">
            <v>石窟寺</v>
          </cell>
        </row>
        <row r="1712">
          <cell r="A1712" t="str">
            <v>A04010105</v>
          </cell>
          <cell r="B1712" t="str">
            <v>原址石刻</v>
          </cell>
        </row>
        <row r="1713">
          <cell r="A1713" t="str">
            <v>A04010106</v>
          </cell>
          <cell r="B1713" t="str">
            <v>近现代重要史迹及代表性建
筑</v>
          </cell>
        </row>
        <row r="1714">
          <cell r="A1714" t="str">
            <v>A04010199</v>
          </cell>
          <cell r="B1714" t="str">
            <v>其他不可移动文物</v>
          </cell>
        </row>
        <row r="1715">
          <cell r="A1715" t="str">
            <v>A040102</v>
          </cell>
          <cell r="B1715" t="str">
            <v>可移动文物</v>
          </cell>
        </row>
        <row r="1716">
          <cell r="A1716" t="str">
            <v>A04010201</v>
          </cell>
          <cell r="B1716" t="str">
            <v>考古发掘出土文物</v>
          </cell>
        </row>
        <row r="1717">
          <cell r="A1717" t="str">
            <v>A04010202</v>
          </cell>
          <cell r="B1717" t="str">
            <v>传世文物</v>
          </cell>
        </row>
        <row r="1718">
          <cell r="A1718" t="str">
            <v>A04010203</v>
          </cell>
          <cell r="B1718" t="str">
            <v>古生物化石</v>
          </cell>
        </row>
        <row r="1719">
          <cell r="A1719" t="str">
            <v>A04010299</v>
          </cell>
          <cell r="B1719" t="str">
            <v>其他可移动文物</v>
          </cell>
        </row>
        <row r="1720">
          <cell r="A1720" t="str">
            <v>A0402</v>
          </cell>
          <cell r="B1720" t="str">
            <v>陈列品</v>
          </cell>
        </row>
        <row r="1721">
          <cell r="A1721" t="str">
            <v>A040201</v>
          </cell>
          <cell r="B1721" t="str">
            <v>标本</v>
          </cell>
        </row>
        <row r="1722">
          <cell r="A1722" t="str">
            <v>A04020101</v>
          </cell>
          <cell r="B1722" t="str">
            <v>动物标本</v>
          </cell>
        </row>
        <row r="1723">
          <cell r="A1723" t="str">
            <v>A04020102</v>
          </cell>
          <cell r="B1723" t="str">
            <v>人体标本</v>
          </cell>
        </row>
        <row r="1724">
          <cell r="A1724" t="str">
            <v>A04020103</v>
          </cell>
          <cell r="B1724" t="str">
            <v>人体病理标本</v>
          </cell>
        </row>
        <row r="1725">
          <cell r="A1725" t="str">
            <v>A04020104</v>
          </cell>
          <cell r="B1725" t="str">
            <v>植物标本</v>
          </cell>
        </row>
        <row r="1726">
          <cell r="A1726" t="str">
            <v>A04020105</v>
          </cell>
          <cell r="B1726" t="str">
            <v>医药标本</v>
          </cell>
        </row>
        <row r="1727">
          <cell r="A1727" t="str">
            <v>A04020106</v>
          </cell>
          <cell r="B1727" t="str">
            <v>矿物标本</v>
          </cell>
        </row>
        <row r="1728">
          <cell r="A1728" t="str">
            <v>A04020199</v>
          </cell>
          <cell r="B1728" t="str">
            <v>其他标本</v>
          </cell>
        </row>
        <row r="1729">
          <cell r="A1729" t="str">
            <v>A040202</v>
          </cell>
          <cell r="B1729" t="str">
            <v>模型</v>
          </cell>
        </row>
        <row r="1730">
          <cell r="A1730" t="str">
            <v>A04020201</v>
          </cell>
          <cell r="B1730" t="str">
            <v>天体模型</v>
          </cell>
        </row>
        <row r="1731">
          <cell r="A1731" t="str">
            <v>A04020202</v>
          </cell>
          <cell r="B1731" t="str">
            <v>生物模型</v>
          </cell>
        </row>
        <row r="1732">
          <cell r="A1732" t="str">
            <v>A04020203</v>
          </cell>
          <cell r="B1732" t="str">
            <v>人体模型</v>
          </cell>
        </row>
        <row r="1733">
          <cell r="A1733" t="str">
            <v>A04020204</v>
          </cell>
          <cell r="B1733" t="str">
            <v>人体病理模型</v>
          </cell>
        </row>
        <row r="1734">
          <cell r="A1734" t="str">
            <v>A04020299</v>
          </cell>
          <cell r="B1734" t="str">
            <v>其他模型</v>
          </cell>
        </row>
        <row r="1735">
          <cell r="A1735" t="str">
            <v>A040203</v>
          </cell>
          <cell r="B1735" t="str">
            <v>古玩及珍藏品</v>
          </cell>
        </row>
        <row r="1736">
          <cell r="A1736" t="str">
            <v>A040204</v>
          </cell>
          <cell r="B1736" t="str">
            <v>艺术陶瓷制品</v>
          </cell>
        </row>
        <row r="1737">
          <cell r="A1737" t="str">
            <v>A040205</v>
          </cell>
          <cell r="B1737" t="str">
            <v>玻璃艺术品</v>
          </cell>
        </row>
        <row r="1738">
          <cell r="A1738" t="str">
            <v>A040299</v>
          </cell>
          <cell r="B1738" t="str">
            <v>其他陈列品</v>
          </cell>
        </row>
        <row r="1739">
          <cell r="A1739" t="str">
            <v>A05</v>
          </cell>
          <cell r="B1739" t="str">
            <v>图书和档案</v>
          </cell>
        </row>
        <row r="1740">
          <cell r="A1740" t="str">
            <v>A0501</v>
          </cell>
          <cell r="B1740" t="str">
            <v>图书</v>
          </cell>
        </row>
        <row r="1741">
          <cell r="A1741" t="str">
            <v>A050101</v>
          </cell>
          <cell r="B1741" t="str">
            <v>普通图书</v>
          </cell>
        </row>
        <row r="1742">
          <cell r="A1742" t="str">
            <v>A05010101</v>
          </cell>
          <cell r="B1742" t="str">
            <v>书籍、课本</v>
          </cell>
        </row>
        <row r="1743">
          <cell r="A1743" t="str">
            <v>A05010102</v>
          </cell>
          <cell r="B1743" t="str">
            <v>词典</v>
          </cell>
        </row>
        <row r="1744">
          <cell r="A1744" t="str">
            <v>A05010103</v>
          </cell>
          <cell r="B1744" t="str">
            <v>百科全书</v>
          </cell>
        </row>
        <row r="1745">
          <cell r="A1745" t="str">
            <v>A05010104</v>
          </cell>
          <cell r="B1745" t="str">
            <v>年鉴及系列丛书</v>
          </cell>
        </row>
        <row r="1746">
          <cell r="A1746" t="str">
            <v>A05010105</v>
          </cell>
          <cell r="B1746" t="str">
            <v>儿童图画书及涂色书</v>
          </cell>
        </row>
        <row r="1747">
          <cell r="A1747" t="str">
            <v>A05010199</v>
          </cell>
          <cell r="B1747" t="str">
            <v>地图册、图表集和其他图表
书籍</v>
          </cell>
        </row>
        <row r="1748">
          <cell r="A1748" t="str">
            <v>A050102</v>
          </cell>
          <cell r="B1748" t="str">
            <v>盲文图书</v>
          </cell>
        </row>
        <row r="1749">
          <cell r="A1749" t="str">
            <v>A05010201</v>
          </cell>
          <cell r="B1749" t="str">
            <v>盲文书籍、课本</v>
          </cell>
        </row>
        <row r="1750">
          <cell r="A1750" t="str">
            <v>A05010202</v>
          </cell>
          <cell r="B1750" t="str">
            <v>盲文词典</v>
          </cell>
        </row>
        <row r="1751">
          <cell r="A1751" t="str">
            <v>A05010203</v>
          </cell>
          <cell r="B1751" t="str">
            <v>盲文百科全书</v>
          </cell>
        </row>
        <row r="1752">
          <cell r="A1752" t="str">
            <v>A05010204</v>
          </cell>
          <cell r="B1752" t="str">
            <v>盲文年鉴及系列丛书</v>
          </cell>
        </row>
        <row r="1753">
          <cell r="A1753" t="str">
            <v>A05010299</v>
          </cell>
          <cell r="B1753" t="str">
            <v>盲文地图册、图表集和其他
图表书籍</v>
          </cell>
        </row>
        <row r="1754">
          <cell r="A1754" t="str">
            <v>A050103</v>
          </cell>
          <cell r="B1754" t="str">
            <v>电子图书</v>
          </cell>
        </row>
        <row r="1755">
          <cell r="A1755" t="str">
            <v>A05010301</v>
          </cell>
          <cell r="B1755" t="str">
            <v>电子书籍、课本</v>
          </cell>
        </row>
        <row r="1756">
          <cell r="A1756" t="str">
            <v>A05010302</v>
          </cell>
          <cell r="B1756" t="str">
            <v>电子词典</v>
          </cell>
        </row>
        <row r="1757">
          <cell r="A1757" t="str">
            <v>A05010303</v>
          </cell>
          <cell r="B1757" t="str">
            <v>电子百科全书</v>
          </cell>
        </row>
        <row r="1758">
          <cell r="A1758" t="str">
            <v>A05010304</v>
          </cell>
          <cell r="B1758" t="str">
            <v>电子年鉴及系列丛书</v>
          </cell>
        </row>
        <row r="1759">
          <cell r="A1759" t="str">
            <v>A05010305</v>
          </cell>
          <cell r="B1759" t="str">
            <v>电子儿童图画书及涂色书</v>
          </cell>
        </row>
        <row r="1760">
          <cell r="A1760" t="str">
            <v>A05010399</v>
          </cell>
          <cell r="B1760" t="str">
            <v>电子地图册、图表集和其他
图表书籍</v>
          </cell>
        </row>
        <row r="1761">
          <cell r="A1761" t="str">
            <v>A050104</v>
          </cell>
          <cell r="B1761" t="str">
            <v>普通期刊</v>
          </cell>
        </row>
        <row r="1762">
          <cell r="A1762" t="str">
            <v>A05010401</v>
          </cell>
          <cell r="B1762" t="str">
            <v>日刊</v>
          </cell>
        </row>
        <row r="1763">
          <cell r="A1763" t="str">
            <v>A05010402</v>
          </cell>
          <cell r="B1763" t="str">
            <v>周刊</v>
          </cell>
        </row>
        <row r="1764">
          <cell r="A1764" t="str">
            <v>A05010403</v>
          </cell>
          <cell r="B1764" t="str">
            <v>月刊</v>
          </cell>
        </row>
        <row r="1765">
          <cell r="A1765" t="str">
            <v>A05010499</v>
          </cell>
          <cell r="B1765" t="str">
            <v>其他普通期刊</v>
          </cell>
        </row>
        <row r="1766">
          <cell r="A1766" t="str">
            <v>A050105</v>
          </cell>
          <cell r="B1766" t="str">
            <v>电子期刊</v>
          </cell>
        </row>
        <row r="1767">
          <cell r="A1767" t="str">
            <v>A05010501</v>
          </cell>
          <cell r="B1767" t="str">
            <v>电子日刊</v>
          </cell>
        </row>
        <row r="1768">
          <cell r="A1768" t="str">
            <v>A05010502</v>
          </cell>
          <cell r="B1768" t="str">
            <v>电子周刊</v>
          </cell>
        </row>
        <row r="1769">
          <cell r="A1769" t="str">
            <v>A05010503</v>
          </cell>
          <cell r="B1769" t="str">
            <v>电子月刊</v>
          </cell>
        </row>
        <row r="1770">
          <cell r="A1770" t="str">
            <v>A05010599</v>
          </cell>
          <cell r="B1770" t="str">
            <v>其他电子期刊</v>
          </cell>
        </row>
        <row r="1771">
          <cell r="A1771" t="str">
            <v>A050199</v>
          </cell>
          <cell r="B1771" t="str">
            <v>其他期刊</v>
          </cell>
        </row>
        <row r="1772">
          <cell r="A1772" t="str">
            <v>A0502</v>
          </cell>
          <cell r="B1772" t="str">
            <v>资料</v>
          </cell>
        </row>
        <row r="1773">
          <cell r="A1773" t="str">
            <v>A050201</v>
          </cell>
          <cell r="B1773" t="str">
            <v>特种文献资料</v>
          </cell>
        </row>
        <row r="1774">
          <cell r="A1774" t="str">
            <v>A050202</v>
          </cell>
          <cell r="B1774" t="str">
            <v>缩微资料</v>
          </cell>
        </row>
        <row r="1775">
          <cell r="A1775" t="str">
            <v>A050203</v>
          </cell>
          <cell r="B1775" t="str">
            <v>视听资料</v>
          </cell>
        </row>
        <row r="1776">
          <cell r="A1776" t="str">
            <v>A050204</v>
          </cell>
          <cell r="B1776" t="str">
            <v>机读资料</v>
          </cell>
        </row>
        <row r="1777">
          <cell r="A1777" t="str">
            <v>A050299</v>
          </cell>
          <cell r="B1777" t="str">
            <v>其他资料</v>
          </cell>
        </row>
        <row r="1778">
          <cell r="A1778" t="str">
            <v>A0503</v>
          </cell>
          <cell r="B1778" t="str">
            <v>档案</v>
          </cell>
        </row>
        <row r="1779">
          <cell r="A1779" t="str">
            <v>A050301</v>
          </cell>
          <cell r="B1779" t="str">
            <v>纸质档案</v>
          </cell>
        </row>
        <row r="1780">
          <cell r="A1780" t="str">
            <v>A050302</v>
          </cell>
          <cell r="B1780" t="str">
            <v>声像档案</v>
          </cell>
        </row>
        <row r="1781">
          <cell r="A1781" t="str">
            <v>A050303</v>
          </cell>
          <cell r="B1781" t="str">
            <v>照片档案</v>
          </cell>
        </row>
        <row r="1782">
          <cell r="A1782" t="str">
            <v>A050304</v>
          </cell>
          <cell r="B1782" t="str">
            <v>底图</v>
          </cell>
        </row>
        <row r="1783">
          <cell r="A1783" t="str">
            <v>A050305</v>
          </cell>
          <cell r="B1783" t="str">
            <v>电子档案</v>
          </cell>
        </row>
        <row r="1784">
          <cell r="A1784" t="str">
            <v>A050306</v>
          </cell>
          <cell r="B1784" t="str">
            <v>缩微胶片档案</v>
          </cell>
        </row>
        <row r="1785">
          <cell r="A1785" t="str">
            <v>A050307</v>
          </cell>
          <cell r="B1785" t="str">
            <v>实物档案</v>
          </cell>
        </row>
        <row r="1786">
          <cell r="A1786" t="str">
            <v>A050399</v>
          </cell>
          <cell r="B1786" t="str">
            <v>其他档案资料</v>
          </cell>
        </row>
        <row r="1787">
          <cell r="A1787" t="str">
            <v>A0599</v>
          </cell>
          <cell r="B1787" t="str">
            <v>其他图书、档案</v>
          </cell>
        </row>
        <row r="1788">
          <cell r="A1788" t="str">
            <v>A06</v>
          </cell>
          <cell r="B1788" t="str">
            <v>家具用具</v>
          </cell>
        </row>
        <row r="1789">
          <cell r="A1789" t="str">
            <v>A0601</v>
          </cell>
          <cell r="B1789" t="str">
            <v>床类</v>
          </cell>
        </row>
        <row r="1790">
          <cell r="A1790" t="str">
            <v>A060101</v>
          </cell>
          <cell r="B1790" t="str">
            <v>钢木床类</v>
          </cell>
        </row>
        <row r="1791">
          <cell r="A1791" t="str">
            <v>A060102</v>
          </cell>
          <cell r="B1791" t="str">
            <v>钢塑床类</v>
          </cell>
        </row>
        <row r="1792">
          <cell r="A1792" t="str">
            <v>A060103</v>
          </cell>
          <cell r="B1792" t="str">
            <v>轻金属床类</v>
          </cell>
        </row>
        <row r="1793">
          <cell r="A1793" t="str">
            <v>A060104</v>
          </cell>
          <cell r="B1793" t="str">
            <v>木制床类</v>
          </cell>
        </row>
        <row r="1794">
          <cell r="A1794" t="str">
            <v>A060105</v>
          </cell>
          <cell r="B1794" t="str">
            <v>塑料床类</v>
          </cell>
        </row>
        <row r="1795">
          <cell r="A1795" t="str">
            <v>A060106</v>
          </cell>
          <cell r="B1795" t="str">
            <v>竹制床类</v>
          </cell>
        </row>
        <row r="1796">
          <cell r="A1796" t="str">
            <v>A060107</v>
          </cell>
          <cell r="B1796" t="str">
            <v>藤床类</v>
          </cell>
        </row>
        <row r="1797">
          <cell r="A1797" t="str">
            <v>A060199</v>
          </cell>
          <cell r="B1797" t="str">
            <v>其他床类</v>
          </cell>
        </row>
        <row r="1798">
          <cell r="A1798" t="str">
            <v>A0602</v>
          </cell>
          <cell r="B1798" t="str">
            <v>台、桌类</v>
          </cell>
        </row>
        <row r="1799">
          <cell r="A1799" t="str">
            <v>A060201</v>
          </cell>
          <cell r="B1799" t="str">
            <v>钢木台、桌类</v>
          </cell>
        </row>
        <row r="1800">
          <cell r="A1800" t="str">
            <v>A060202</v>
          </cell>
          <cell r="B1800" t="str">
            <v>钢台、桌类</v>
          </cell>
        </row>
        <row r="1801">
          <cell r="A1801" t="str">
            <v>A060203</v>
          </cell>
          <cell r="B1801" t="str">
            <v>钢塑台、桌类</v>
          </cell>
        </row>
        <row r="1802">
          <cell r="A1802" t="str">
            <v>A060204</v>
          </cell>
          <cell r="B1802" t="str">
            <v>轻金属台、桌类</v>
          </cell>
        </row>
        <row r="1803">
          <cell r="A1803" t="str">
            <v>A060205</v>
          </cell>
          <cell r="B1803" t="str">
            <v>木制台、桌类</v>
          </cell>
        </row>
        <row r="1804">
          <cell r="A1804" t="str">
            <v>A060206</v>
          </cell>
          <cell r="B1804" t="str">
            <v>塑料台、桌类</v>
          </cell>
        </row>
        <row r="1805">
          <cell r="A1805" t="str">
            <v>A060207</v>
          </cell>
          <cell r="B1805" t="str">
            <v>藤台、桌类</v>
          </cell>
        </row>
        <row r="1806">
          <cell r="A1806" t="str">
            <v>A060299</v>
          </cell>
          <cell r="B1806" t="str">
            <v>其他台、桌类</v>
          </cell>
        </row>
        <row r="1807">
          <cell r="A1807" t="str">
            <v>A0603</v>
          </cell>
          <cell r="B1807" t="str">
            <v>椅凳类</v>
          </cell>
        </row>
        <row r="1808">
          <cell r="A1808" t="str">
            <v>A060301</v>
          </cell>
          <cell r="B1808" t="str">
            <v>金属骨架为主的椅凳类</v>
          </cell>
        </row>
        <row r="1809">
          <cell r="A1809" t="str">
            <v>A060302</v>
          </cell>
          <cell r="B1809" t="str">
            <v>木骨架为主的椅凳类</v>
          </cell>
        </row>
        <row r="1810">
          <cell r="A1810" t="str">
            <v>A060303</v>
          </cell>
          <cell r="B1810" t="str">
            <v>塑料椅凳类</v>
          </cell>
        </row>
        <row r="1811">
          <cell r="A1811" t="str">
            <v>A060304</v>
          </cell>
          <cell r="B1811" t="str">
            <v>竹制椅凳类</v>
          </cell>
        </row>
        <row r="1812">
          <cell r="A1812" t="str">
            <v>A060305</v>
          </cell>
          <cell r="B1812" t="str">
            <v>藤椅凳类</v>
          </cell>
        </row>
        <row r="1813">
          <cell r="A1813" t="str">
            <v>A060399</v>
          </cell>
          <cell r="B1813" t="str">
            <v>其他椅凳类</v>
          </cell>
        </row>
        <row r="1814">
          <cell r="A1814" t="str">
            <v>A0604</v>
          </cell>
          <cell r="B1814" t="str">
            <v>沙发类</v>
          </cell>
        </row>
        <row r="1815">
          <cell r="A1815" t="str">
            <v>A060401</v>
          </cell>
          <cell r="B1815" t="str">
            <v>金属骨架沙发类</v>
          </cell>
        </row>
        <row r="1816">
          <cell r="A1816" t="str">
            <v>A060402</v>
          </cell>
          <cell r="B1816" t="str">
            <v>木骨架沙发类</v>
          </cell>
        </row>
        <row r="1817">
          <cell r="A1817" t="str">
            <v>A060403</v>
          </cell>
          <cell r="B1817" t="str">
            <v>竹制、藤制等类似材料沙发类</v>
          </cell>
        </row>
        <row r="1818">
          <cell r="A1818" t="str">
            <v>A060404</v>
          </cell>
          <cell r="B1818" t="str">
            <v>塑料沙发类</v>
          </cell>
        </row>
        <row r="1819">
          <cell r="A1819" t="str">
            <v>A060405</v>
          </cell>
          <cell r="B1819" t="str">
            <v>竹制沙发类</v>
          </cell>
        </row>
        <row r="1820">
          <cell r="A1820" t="str">
            <v>A060406</v>
          </cell>
          <cell r="B1820" t="str">
            <v>藤沙发类</v>
          </cell>
        </row>
        <row r="1821">
          <cell r="A1821" t="str">
            <v>A060499</v>
          </cell>
          <cell r="B1821" t="str">
            <v>其他沙发类</v>
          </cell>
        </row>
        <row r="1822">
          <cell r="A1822" t="str">
            <v>A0605</v>
          </cell>
          <cell r="B1822" t="str">
            <v>柜类</v>
          </cell>
        </row>
        <row r="1823">
          <cell r="A1823" t="str">
            <v>A060501</v>
          </cell>
          <cell r="B1823" t="str">
            <v>木质柜类</v>
          </cell>
        </row>
        <row r="1824">
          <cell r="A1824" t="str">
            <v>A060502</v>
          </cell>
          <cell r="B1824" t="str">
            <v>保险柜</v>
          </cell>
        </row>
        <row r="1825">
          <cell r="A1825" t="str">
            <v>A060503</v>
          </cell>
          <cell r="B1825" t="str">
            <v>金属质柜类</v>
          </cell>
        </row>
        <row r="1826">
          <cell r="A1826" t="str">
            <v>A060599</v>
          </cell>
          <cell r="B1826" t="str">
            <v>其他柜类</v>
          </cell>
        </row>
        <row r="1827">
          <cell r="A1827" t="str">
            <v>A0606</v>
          </cell>
          <cell r="B1827" t="str">
            <v>架类</v>
          </cell>
        </row>
        <row r="1828">
          <cell r="A1828" t="str">
            <v>A060601</v>
          </cell>
          <cell r="B1828" t="str">
            <v>木质架类</v>
          </cell>
        </row>
        <row r="1829">
          <cell r="A1829" t="str">
            <v>A060602</v>
          </cell>
          <cell r="B1829" t="str">
            <v>金属质架类</v>
          </cell>
        </row>
        <row r="1830">
          <cell r="A1830" t="str">
            <v>A060699</v>
          </cell>
          <cell r="B1830" t="str">
            <v>其他材质架类</v>
          </cell>
        </row>
        <row r="1831">
          <cell r="A1831" t="str">
            <v>A0607</v>
          </cell>
          <cell r="B1831" t="str">
            <v>屏风类</v>
          </cell>
        </row>
        <row r="1832">
          <cell r="A1832" t="str">
            <v>A060701</v>
          </cell>
          <cell r="B1832" t="str">
            <v>木质屏风类</v>
          </cell>
        </row>
        <row r="1833">
          <cell r="A1833" t="str">
            <v>A060702</v>
          </cell>
          <cell r="B1833" t="str">
            <v>金属质屏风类</v>
          </cell>
        </row>
        <row r="1834">
          <cell r="A1834" t="str">
            <v>A060799</v>
          </cell>
          <cell r="B1834" t="str">
            <v>其他材质屏风类</v>
          </cell>
        </row>
        <row r="1835">
          <cell r="A1835" t="str">
            <v>A0608</v>
          </cell>
          <cell r="B1835" t="str">
            <v>厨卫用具</v>
          </cell>
        </row>
        <row r="1836">
          <cell r="A1836" t="str">
            <v>A060801</v>
          </cell>
          <cell r="B1836" t="str">
            <v>厨房操作台</v>
          </cell>
        </row>
        <row r="1837">
          <cell r="A1837" t="str">
            <v>A060802</v>
          </cell>
          <cell r="B1837" t="str">
            <v>炊事机械</v>
          </cell>
        </row>
        <row r="1838">
          <cell r="A1838" t="str">
            <v>A060803</v>
          </cell>
          <cell r="B1838" t="str">
            <v>煤气罐（液化气罐）</v>
          </cell>
        </row>
        <row r="1839">
          <cell r="A1839" t="str">
            <v>A060804</v>
          </cell>
          <cell r="B1839" t="str">
            <v>水池</v>
          </cell>
        </row>
        <row r="1840">
          <cell r="A1840" t="str">
            <v>A060805</v>
          </cell>
          <cell r="B1840" t="str">
            <v>便器</v>
          </cell>
        </row>
        <row r="1841">
          <cell r="A1841" t="str">
            <v>A060806</v>
          </cell>
          <cell r="B1841" t="str">
            <v>水嘴</v>
          </cell>
        </row>
        <row r="1842">
          <cell r="A1842" t="str">
            <v>A060807</v>
          </cell>
          <cell r="B1842" t="str">
            <v>便器冲洗阀</v>
          </cell>
        </row>
        <row r="1843">
          <cell r="A1843" t="str">
            <v>A060808</v>
          </cell>
          <cell r="B1843" t="str">
            <v>水箱配件</v>
          </cell>
        </row>
        <row r="1844">
          <cell r="A1844" t="str">
            <v>A060809</v>
          </cell>
          <cell r="B1844" t="str">
            <v>阀门</v>
          </cell>
        </row>
        <row r="1845">
          <cell r="A1845" t="str">
            <v>A060810</v>
          </cell>
          <cell r="B1845" t="str">
            <v>淋浴器</v>
          </cell>
        </row>
        <row r="1846">
          <cell r="A1846" t="str">
            <v>A060811</v>
          </cell>
          <cell r="B1846" t="str">
            <v>淋浴房</v>
          </cell>
        </row>
        <row r="1847">
          <cell r="A1847" t="str">
            <v>A060812</v>
          </cell>
          <cell r="B1847" t="str">
            <v>餐具</v>
          </cell>
        </row>
        <row r="1848">
          <cell r="A1848" t="str">
            <v>A060899</v>
          </cell>
          <cell r="B1848" t="str">
            <v>其他厨卫用具</v>
          </cell>
        </row>
        <row r="1849">
          <cell r="A1849" t="str">
            <v>A0609</v>
          </cell>
          <cell r="B1849" t="str">
            <v>组合家具</v>
          </cell>
        </row>
        <row r="1850">
          <cell r="A1850" t="str">
            <v>A0610</v>
          </cell>
          <cell r="B1850" t="str">
            <v>家用家具零配件</v>
          </cell>
        </row>
        <row r="1851">
          <cell r="A1851" t="str">
            <v>A0699</v>
          </cell>
          <cell r="B1851" t="str">
            <v>其他家具用具</v>
          </cell>
        </row>
        <row r="1852">
          <cell r="A1852" t="str">
            <v>A07</v>
          </cell>
          <cell r="B1852" t="str">
            <v>纺织原料、毛皮、被服装具</v>
          </cell>
        </row>
        <row r="1853">
          <cell r="A1853" t="str">
            <v>A0701</v>
          </cell>
          <cell r="B1853" t="str">
            <v>纺织用料</v>
          </cell>
        </row>
        <row r="1854">
          <cell r="A1854" t="str">
            <v>A070101</v>
          </cell>
          <cell r="B1854" t="str">
            <v>棉、化纤纺织及印染原料</v>
          </cell>
        </row>
        <row r="1855">
          <cell r="A1855" t="str">
            <v>A070102</v>
          </cell>
          <cell r="B1855" t="str">
            <v>毛纺织、染整加工原料</v>
          </cell>
        </row>
        <row r="1856">
          <cell r="A1856" t="str">
            <v>A070103</v>
          </cell>
          <cell r="B1856" t="str">
            <v>麻纺织原料</v>
          </cell>
        </row>
        <row r="1857">
          <cell r="A1857" t="str">
            <v>A070104</v>
          </cell>
          <cell r="B1857" t="str">
            <v>丝绢纺织及精加工原料</v>
          </cell>
        </row>
        <row r="1858">
          <cell r="A1858" t="str">
            <v>A070199</v>
          </cell>
          <cell r="B1858" t="str">
            <v>其他纺织用丝、线、布等</v>
          </cell>
        </row>
        <row r="1859">
          <cell r="A1859" t="str">
            <v>A0702</v>
          </cell>
          <cell r="B1859" t="str">
            <v>皮革、毛皮等用料</v>
          </cell>
        </row>
        <row r="1860">
          <cell r="A1860" t="str">
            <v>A070201</v>
          </cell>
          <cell r="B1860" t="str">
            <v>半成品革</v>
          </cell>
        </row>
        <row r="1861">
          <cell r="A1861" t="str">
            <v>A070202</v>
          </cell>
          <cell r="B1861" t="str">
            <v>成品革和再生革</v>
          </cell>
        </row>
        <row r="1862">
          <cell r="A1862" t="str">
            <v>A070203</v>
          </cell>
          <cell r="B1862" t="str">
            <v>鞣制及人造毛皮</v>
          </cell>
        </row>
        <row r="1863">
          <cell r="A1863" t="str">
            <v>A070204</v>
          </cell>
          <cell r="B1863" t="str">
            <v>加工羽毛（绒）</v>
          </cell>
        </row>
        <row r="1864">
          <cell r="A1864" t="str">
            <v>A070299</v>
          </cell>
          <cell r="B1864" t="str">
            <v>其他毛皮原料</v>
          </cell>
        </row>
        <row r="1865">
          <cell r="A1865" t="str">
            <v>A0703</v>
          </cell>
          <cell r="B1865" t="str">
            <v>被服装具</v>
          </cell>
        </row>
        <row r="1866">
          <cell r="A1866" t="str">
            <v>A070301</v>
          </cell>
          <cell r="B1866" t="str">
            <v>被服</v>
          </cell>
        </row>
        <row r="1867">
          <cell r="A1867" t="str">
            <v>A07030101</v>
          </cell>
          <cell r="B1867" t="str">
            <v>制服</v>
          </cell>
        </row>
        <row r="1868">
          <cell r="A1868" t="str">
            <v>A07030102</v>
          </cell>
          <cell r="B1868" t="str">
            <v>羽绒、羽毛服装</v>
          </cell>
        </row>
        <row r="1869">
          <cell r="A1869" t="str">
            <v>A07030103</v>
          </cell>
          <cell r="B1869" t="str">
            <v>普通服装</v>
          </cell>
        </row>
        <row r="1870">
          <cell r="A1870" t="str">
            <v>A07030104</v>
          </cell>
          <cell r="B1870" t="str">
            <v>鞋、靴及附件</v>
          </cell>
        </row>
        <row r="1871">
          <cell r="A1871" t="str">
            <v>A0703010401</v>
          </cell>
          <cell r="B1871" t="str">
            <v>皮鞋或靴</v>
          </cell>
        </row>
        <row r="1872">
          <cell r="A1872" t="str">
            <v>A0703010402</v>
          </cell>
          <cell r="B1872" t="str">
            <v>运动鞋或靴</v>
          </cell>
        </row>
        <row r="1873">
          <cell r="A1873" t="str">
            <v>A0703010499</v>
          </cell>
          <cell r="B1873" t="str">
            <v>其他鞋或靴</v>
          </cell>
        </row>
        <row r="1874">
          <cell r="A1874" t="str">
            <v>A07030105</v>
          </cell>
          <cell r="B1874" t="str">
            <v>被服附件</v>
          </cell>
        </row>
        <row r="1875">
          <cell r="A1875" t="str">
            <v>A0703010501</v>
          </cell>
          <cell r="B1875" t="str">
            <v>帽子</v>
          </cell>
        </row>
        <row r="1876">
          <cell r="A1876" t="str">
            <v>A0703010502</v>
          </cell>
          <cell r="B1876" t="str">
            <v>围巾</v>
          </cell>
        </row>
        <row r="1877">
          <cell r="A1877" t="str">
            <v>A0703010503</v>
          </cell>
          <cell r="B1877" t="str">
            <v>领带</v>
          </cell>
        </row>
        <row r="1878">
          <cell r="A1878" t="str">
            <v>A0703010504</v>
          </cell>
          <cell r="B1878" t="str">
            <v>手套</v>
          </cell>
        </row>
        <row r="1879">
          <cell r="A1879" t="str">
            <v>A0703010505</v>
          </cell>
          <cell r="B1879" t="str">
            <v>皮带</v>
          </cell>
        </row>
        <row r="1880">
          <cell r="A1880" t="str">
            <v>A0703010506</v>
          </cell>
          <cell r="B1880" t="str">
            <v>拉链、纽扣</v>
          </cell>
        </row>
        <row r="1881">
          <cell r="A1881" t="str">
            <v>A0703010599</v>
          </cell>
          <cell r="B1881" t="str">
            <v>其他被服附件</v>
          </cell>
        </row>
        <row r="1882">
          <cell r="A1882" t="str">
            <v>A070302</v>
          </cell>
          <cell r="B1882" t="str">
            <v>床上装具</v>
          </cell>
        </row>
        <row r="1883">
          <cell r="A1883" t="str">
            <v>A07030201</v>
          </cell>
          <cell r="B1883" t="str">
            <v>床褥单</v>
          </cell>
        </row>
        <row r="1884">
          <cell r="A1884" t="str">
            <v>A07030202</v>
          </cell>
          <cell r="B1884" t="str">
            <v>被面</v>
          </cell>
        </row>
        <row r="1885">
          <cell r="A1885" t="str">
            <v>A07030203</v>
          </cell>
          <cell r="B1885" t="str">
            <v>枕套</v>
          </cell>
        </row>
        <row r="1886">
          <cell r="A1886" t="str">
            <v>A07030204</v>
          </cell>
          <cell r="B1886" t="str">
            <v>被罩</v>
          </cell>
        </row>
        <row r="1887">
          <cell r="A1887" t="str">
            <v>A07030205</v>
          </cell>
          <cell r="B1887" t="str">
            <v>床罩</v>
          </cell>
        </row>
        <row r="1888">
          <cell r="A1888" t="str">
            <v>A07030206</v>
          </cell>
          <cell r="B1888" t="str">
            <v>毯子</v>
          </cell>
        </row>
        <row r="1889">
          <cell r="A1889" t="str">
            <v>A07030207</v>
          </cell>
          <cell r="B1889" t="str">
            <v>寝具及相关用品</v>
          </cell>
        </row>
        <row r="1890">
          <cell r="A1890" t="str">
            <v>A07030208</v>
          </cell>
          <cell r="B1890" t="str">
            <v>毛巾被</v>
          </cell>
        </row>
        <row r="1891">
          <cell r="A1891" t="str">
            <v>A07030209</v>
          </cell>
          <cell r="B1891" t="str">
            <v>枕巾</v>
          </cell>
        </row>
        <row r="1892">
          <cell r="A1892" t="str">
            <v>A07030299</v>
          </cell>
          <cell r="B1892" t="str">
            <v>其他床上用具</v>
          </cell>
        </row>
        <row r="1893">
          <cell r="A1893" t="str">
            <v>A070303</v>
          </cell>
          <cell r="B1893" t="str">
            <v>室内装具</v>
          </cell>
        </row>
        <row r="1894">
          <cell r="A1894" t="str">
            <v>A07030301</v>
          </cell>
          <cell r="B1894" t="str">
            <v>台布（桌布）</v>
          </cell>
        </row>
        <row r="1895">
          <cell r="A1895" t="str">
            <v>A07030302</v>
          </cell>
          <cell r="B1895" t="str">
            <v>毛巾</v>
          </cell>
        </row>
        <row r="1896">
          <cell r="A1896" t="str">
            <v>A07030303</v>
          </cell>
          <cell r="B1896" t="str">
            <v>方巾</v>
          </cell>
        </row>
        <row r="1897">
          <cell r="A1897" t="str">
            <v>A07030304</v>
          </cell>
          <cell r="B1897" t="str">
            <v>盥洗、厨房用织物制品</v>
          </cell>
        </row>
        <row r="1898">
          <cell r="A1898" t="str">
            <v>A07030305</v>
          </cell>
          <cell r="B1898" t="str">
            <v>窗帘及类似品</v>
          </cell>
        </row>
        <row r="1899">
          <cell r="A1899" t="str">
            <v>A07030306</v>
          </cell>
          <cell r="B1899" t="str">
            <v>垫子套</v>
          </cell>
        </row>
        <row r="1900">
          <cell r="A1900" t="str">
            <v>A07030399</v>
          </cell>
          <cell r="B1900" t="str">
            <v>其他室内装具</v>
          </cell>
        </row>
        <row r="1901">
          <cell r="A1901" t="str">
            <v>A070304</v>
          </cell>
          <cell r="B1901" t="str">
            <v>室外装具</v>
          </cell>
        </row>
        <row r="1902">
          <cell r="A1902" t="str">
            <v>A07030401</v>
          </cell>
          <cell r="B1902" t="str">
            <v>天篷、遮阳篷、帐篷</v>
          </cell>
        </row>
        <row r="1903">
          <cell r="A1903" t="str">
            <v>A07030402</v>
          </cell>
          <cell r="B1903" t="str">
            <v>船帆、风帆和野营用等物品</v>
          </cell>
        </row>
        <row r="1904">
          <cell r="A1904" t="str">
            <v>A07030403</v>
          </cell>
          <cell r="B1904" t="str">
            <v>降落伞</v>
          </cell>
        </row>
        <row r="1905">
          <cell r="A1905" t="str">
            <v>A07030404</v>
          </cell>
          <cell r="B1905" t="str">
            <v>绳、索、缆及其制品</v>
          </cell>
        </row>
        <row r="1906">
          <cell r="A1906" t="str">
            <v>A07030499</v>
          </cell>
          <cell r="B1906" t="str">
            <v>其他室外装具</v>
          </cell>
        </row>
        <row r="1907">
          <cell r="A1907" t="str">
            <v>A070305</v>
          </cell>
          <cell r="B1907" t="str">
            <v>箱、包和类似制品</v>
          </cell>
        </row>
        <row r="1908">
          <cell r="A1908" t="str">
            <v>A07030501</v>
          </cell>
          <cell r="B1908" t="str">
            <v>衣箱、提箱及类似容器</v>
          </cell>
        </row>
        <row r="1909">
          <cell r="A1909" t="str">
            <v>A07030502</v>
          </cell>
          <cell r="B1909" t="str">
            <v>手提包、背包</v>
          </cell>
        </row>
        <row r="1910">
          <cell r="A1910" t="str">
            <v>A07030503</v>
          </cell>
          <cell r="B1910" t="str">
            <v>钱包</v>
          </cell>
        </row>
        <row r="1911">
          <cell r="A1911" t="str">
            <v>A07030599</v>
          </cell>
          <cell r="B1911" t="str">
            <v>其他类似制品</v>
          </cell>
        </row>
        <row r="1912">
          <cell r="A1912" t="str">
            <v>A070399</v>
          </cell>
          <cell r="B1912" t="str">
            <v>其他被服装具</v>
          </cell>
        </row>
        <row r="1913">
          <cell r="A1913" t="str">
            <v>A08</v>
          </cell>
          <cell r="B1913" t="str">
            <v>纸、纸制品及印刷品</v>
          </cell>
        </row>
        <row r="1914">
          <cell r="A1914" t="str">
            <v>A0801</v>
          </cell>
          <cell r="B1914" t="str">
            <v>纸及纸制品</v>
          </cell>
        </row>
        <row r="1915">
          <cell r="A1915" t="str">
            <v>A080101</v>
          </cell>
          <cell r="B1915" t="str">
            <v>纸浆</v>
          </cell>
        </row>
        <row r="1916">
          <cell r="A1916" t="str">
            <v>A080102</v>
          </cell>
          <cell r="B1916" t="str">
            <v>机制纸及纸板</v>
          </cell>
        </row>
        <row r="1917">
          <cell r="A1917" t="str">
            <v>A080103</v>
          </cell>
          <cell r="B1917" t="str">
            <v>加工纸</v>
          </cell>
        </row>
        <row r="1918">
          <cell r="A1918" t="str">
            <v>A080104</v>
          </cell>
          <cell r="B1918" t="str">
            <v>手工制纸及纸板</v>
          </cell>
        </row>
        <row r="1919">
          <cell r="A1919" t="str">
            <v>A080105</v>
          </cell>
          <cell r="B1919" t="str">
            <v>纸制品</v>
          </cell>
        </row>
        <row r="1920">
          <cell r="A1920" t="str">
            <v>A08010501</v>
          </cell>
          <cell r="B1920" t="str">
            <v>壁纸、墙纸及类似品</v>
          </cell>
        </row>
        <row r="1921">
          <cell r="A1921" t="str">
            <v>A08010599</v>
          </cell>
          <cell r="B1921" t="str">
            <v>其他纸制品</v>
          </cell>
        </row>
        <row r="1922">
          <cell r="A1922" t="str">
            <v>A0802</v>
          </cell>
          <cell r="B1922" t="str">
            <v>印刷品</v>
          </cell>
        </row>
        <row r="1923">
          <cell r="A1923" t="str">
            <v>A080201</v>
          </cell>
          <cell r="B1923" t="str">
            <v>单证</v>
          </cell>
        </row>
        <row r="1924">
          <cell r="A1924" t="str">
            <v>A080202</v>
          </cell>
          <cell r="B1924" t="str">
            <v>票据</v>
          </cell>
        </row>
        <row r="1925">
          <cell r="A1925" t="str">
            <v>A080203</v>
          </cell>
          <cell r="B1925" t="str">
            <v>本册</v>
          </cell>
        </row>
        <row r="1926">
          <cell r="A1926" t="str">
            <v>A080299</v>
          </cell>
          <cell r="B1926" t="str">
            <v>其他印刷品</v>
          </cell>
        </row>
        <row r="1927">
          <cell r="A1927" t="str">
            <v>A09</v>
          </cell>
          <cell r="B1927" t="str">
            <v>办公消耗用品及类似物品</v>
          </cell>
        </row>
        <row r="1928">
          <cell r="A1928" t="str">
            <v>A0901</v>
          </cell>
          <cell r="B1928" t="str">
            <v>纸制文具及办公用品</v>
          </cell>
        </row>
        <row r="1929">
          <cell r="A1929" t="str">
            <v>A090101</v>
          </cell>
          <cell r="B1929" t="str">
            <v>复印纸</v>
          </cell>
        </row>
        <row r="1930">
          <cell r="A1930" t="str">
            <v>A090102</v>
          </cell>
          <cell r="B1930" t="str">
            <v>信纸</v>
          </cell>
        </row>
        <row r="1931">
          <cell r="A1931" t="str">
            <v>A090103</v>
          </cell>
          <cell r="B1931" t="str">
            <v>信封</v>
          </cell>
        </row>
        <row r="1932">
          <cell r="A1932" t="str">
            <v>A090199</v>
          </cell>
          <cell r="B1932" t="str">
            <v>其他纸制品</v>
          </cell>
        </row>
        <row r="1933">
          <cell r="A1933" t="str">
            <v>A0902</v>
          </cell>
          <cell r="B1933" t="str">
            <v>硒鼓、粉盒</v>
          </cell>
        </row>
        <row r="1934">
          <cell r="A1934" t="str">
            <v>A090201</v>
          </cell>
          <cell r="B1934" t="str">
            <v>鼓粉盒</v>
          </cell>
        </row>
        <row r="1935">
          <cell r="A1935" t="str">
            <v>A090202</v>
          </cell>
          <cell r="B1935" t="str">
            <v>粉盒</v>
          </cell>
        </row>
        <row r="1936">
          <cell r="A1936" t="str">
            <v>A090203</v>
          </cell>
          <cell r="B1936" t="str">
            <v>喷墨盒</v>
          </cell>
        </row>
        <row r="1937">
          <cell r="A1937" t="str">
            <v>A090204</v>
          </cell>
          <cell r="B1937" t="str">
            <v>墨水盒</v>
          </cell>
        </row>
        <row r="1938">
          <cell r="A1938" t="str">
            <v>A090205</v>
          </cell>
          <cell r="B1938" t="str">
            <v>色带</v>
          </cell>
        </row>
        <row r="1939">
          <cell r="A1939" t="str">
            <v>A0903</v>
          </cell>
          <cell r="B1939" t="str">
            <v>墨、颜料</v>
          </cell>
        </row>
        <row r="1940">
          <cell r="A1940" t="str">
            <v>A090301</v>
          </cell>
          <cell r="B1940" t="str">
            <v>墨水</v>
          </cell>
        </row>
        <row r="1941">
          <cell r="A1941" t="str">
            <v>A090302</v>
          </cell>
          <cell r="B1941" t="str">
            <v>颜料</v>
          </cell>
        </row>
        <row r="1942">
          <cell r="A1942" t="str">
            <v>A0904</v>
          </cell>
          <cell r="B1942" t="str">
            <v>文教用品</v>
          </cell>
        </row>
        <row r="1943">
          <cell r="A1943" t="str">
            <v>A090401</v>
          </cell>
          <cell r="B1943" t="str">
            <v>文具</v>
          </cell>
        </row>
        <row r="1944">
          <cell r="A1944" t="str">
            <v>A090402</v>
          </cell>
          <cell r="B1944" t="str">
            <v>笔</v>
          </cell>
        </row>
        <row r="1945">
          <cell r="A1945" t="str">
            <v>A090403</v>
          </cell>
          <cell r="B1945" t="str">
            <v>教具</v>
          </cell>
        </row>
        <row r="1946">
          <cell r="A1946" t="str">
            <v>A090499</v>
          </cell>
          <cell r="B1946" t="str">
            <v>其他文教用品</v>
          </cell>
        </row>
        <row r="1947">
          <cell r="A1947" t="str">
            <v>A0905</v>
          </cell>
          <cell r="B1947" t="str">
            <v>清洁用品</v>
          </cell>
        </row>
        <row r="1948">
          <cell r="A1948" t="str">
            <v>A090501</v>
          </cell>
          <cell r="B1948" t="str">
            <v>卫生用纸制品</v>
          </cell>
        </row>
        <row r="1949">
          <cell r="A1949" t="str">
            <v>A090502</v>
          </cell>
          <cell r="B1949" t="str">
            <v>消毒杀菌用品</v>
          </cell>
        </row>
        <row r="1950">
          <cell r="A1950" t="str">
            <v>A090503</v>
          </cell>
          <cell r="B1950" t="str">
            <v>肥(香)皂和合成洗涤剂</v>
          </cell>
        </row>
        <row r="1951">
          <cell r="A1951" t="str">
            <v>A090504</v>
          </cell>
          <cell r="B1951" t="str">
            <v>口腔清洁护理用品</v>
          </cell>
        </row>
        <row r="1952">
          <cell r="A1952" t="str">
            <v>A090599</v>
          </cell>
          <cell r="B1952" t="str">
            <v>其他清洁用具</v>
          </cell>
        </row>
        <row r="1953">
          <cell r="A1953" t="str">
            <v>A0906</v>
          </cell>
          <cell r="B1953" t="str">
            <v>信息化学品</v>
          </cell>
        </row>
        <row r="1954">
          <cell r="A1954" t="str">
            <v>A090601</v>
          </cell>
          <cell r="B1954" t="str">
            <v>胶片胶卷</v>
          </cell>
        </row>
        <row r="1955">
          <cell r="A1955" t="str">
            <v>A090602</v>
          </cell>
          <cell r="B1955" t="str">
            <v>录音录像带</v>
          </cell>
        </row>
        <row r="1956">
          <cell r="A1956" t="str">
            <v>A090699</v>
          </cell>
          <cell r="B1956" t="str">
            <v>其他信息载体</v>
          </cell>
        </row>
        <row r="1957">
          <cell r="A1957" t="str">
            <v>A0999</v>
          </cell>
          <cell r="B1957" t="str">
            <v>其他办公消耗用品及类似物品</v>
          </cell>
        </row>
        <row r="1958">
          <cell r="A1958" t="str">
            <v>A10</v>
          </cell>
          <cell r="B1958" t="str">
            <v>建筑建材</v>
          </cell>
        </row>
        <row r="1959">
          <cell r="A1959" t="str">
            <v>A1001</v>
          </cell>
          <cell r="B1959" t="str">
            <v>天然石料</v>
          </cell>
        </row>
        <row r="1960">
          <cell r="A1960" t="str">
            <v>A100101</v>
          </cell>
          <cell r="B1960" t="str">
            <v>天然大理石荒料</v>
          </cell>
        </row>
        <row r="1961">
          <cell r="A1961" t="str">
            <v>A100102</v>
          </cell>
          <cell r="B1961" t="str">
            <v>天然花岗石荒料</v>
          </cell>
        </row>
        <row r="1962">
          <cell r="A1962" t="str">
            <v>A100103</v>
          </cell>
          <cell r="B1962" t="str">
            <v>石英岩</v>
          </cell>
        </row>
        <row r="1963">
          <cell r="A1963" t="str">
            <v>A10010301</v>
          </cell>
          <cell r="B1963" t="str">
            <v>玻璃用石英岩</v>
          </cell>
        </row>
        <row r="1964">
          <cell r="A1964" t="str">
            <v>A10010399</v>
          </cell>
          <cell r="B1964" t="str">
            <v>其他石英岩</v>
          </cell>
        </row>
        <row r="1965">
          <cell r="A1965" t="str">
            <v>A100104</v>
          </cell>
          <cell r="B1965" t="str">
            <v>砂岩</v>
          </cell>
        </row>
        <row r="1966">
          <cell r="A1966" t="str">
            <v>A100105</v>
          </cell>
          <cell r="B1966" t="str">
            <v>板岩</v>
          </cell>
        </row>
        <row r="1967">
          <cell r="A1967" t="str">
            <v>A100106</v>
          </cell>
          <cell r="B1967" t="str">
            <v>蜡石</v>
          </cell>
        </row>
        <row r="1968">
          <cell r="A1968" t="str">
            <v>A100199</v>
          </cell>
          <cell r="B1968" t="str">
            <v>其他建筑用天然石料</v>
          </cell>
        </row>
        <row r="1969">
          <cell r="A1969" t="str">
            <v>A1002</v>
          </cell>
          <cell r="B1969" t="str">
            <v>木材、板材等</v>
          </cell>
        </row>
        <row r="1970">
          <cell r="A1970" t="str">
            <v>A100201</v>
          </cell>
          <cell r="B1970" t="str">
            <v>锯材</v>
          </cell>
        </row>
        <row r="1971">
          <cell r="A1971" t="str">
            <v>A10020101</v>
          </cell>
          <cell r="B1971" t="str">
            <v>普通锯材</v>
          </cell>
        </row>
        <row r="1972">
          <cell r="A1972" t="str">
            <v>A10020102</v>
          </cell>
          <cell r="B1972" t="str">
            <v>特种锯材</v>
          </cell>
        </row>
        <row r="1973">
          <cell r="A1973" t="str">
            <v>A10020103</v>
          </cell>
          <cell r="B1973" t="str">
            <v>枕木</v>
          </cell>
        </row>
        <row r="1974">
          <cell r="A1974" t="str">
            <v>A10020199</v>
          </cell>
          <cell r="B1974" t="str">
            <v>其他锯材</v>
          </cell>
        </row>
        <row r="1975">
          <cell r="A1975" t="str">
            <v>A100202</v>
          </cell>
          <cell r="B1975" t="str">
            <v>木片、木粒加工产品</v>
          </cell>
        </row>
        <row r="1976">
          <cell r="A1976" t="str">
            <v>A10020201</v>
          </cell>
          <cell r="B1976" t="str">
            <v>木片和木粒</v>
          </cell>
        </row>
        <row r="1977">
          <cell r="A1977" t="str">
            <v>A10020202</v>
          </cell>
          <cell r="B1977" t="str">
            <v>木丝、木粉</v>
          </cell>
        </row>
        <row r="1978">
          <cell r="A1978" t="str">
            <v>A10020203</v>
          </cell>
          <cell r="B1978" t="str">
            <v>锯末、木废料及碎片</v>
          </cell>
        </row>
        <row r="1979">
          <cell r="A1979" t="str">
            <v>A100203</v>
          </cell>
          <cell r="B1979" t="str">
            <v>人造板</v>
          </cell>
        </row>
        <row r="1980">
          <cell r="A1980" t="str">
            <v>A10020301</v>
          </cell>
          <cell r="B1980" t="str">
            <v>胶合板</v>
          </cell>
        </row>
        <row r="1981">
          <cell r="A1981" t="str">
            <v>A10020302</v>
          </cell>
          <cell r="B1981" t="str">
            <v>纤维板</v>
          </cell>
        </row>
        <row r="1982">
          <cell r="A1982" t="str">
            <v>A10020303</v>
          </cell>
          <cell r="B1982" t="str">
            <v>刨花板</v>
          </cell>
        </row>
        <row r="1983">
          <cell r="A1983" t="str">
            <v>A10020304</v>
          </cell>
          <cell r="B1983" t="str">
            <v>细木工板</v>
          </cell>
        </row>
        <row r="1984">
          <cell r="A1984" t="str">
            <v>A10020399</v>
          </cell>
          <cell r="B1984" t="str">
            <v>其他人造板</v>
          </cell>
        </row>
        <row r="1985">
          <cell r="A1985" t="str">
            <v>A100204</v>
          </cell>
          <cell r="B1985" t="str">
            <v>二次加工材，相关板材</v>
          </cell>
        </row>
        <row r="1986">
          <cell r="A1986" t="str">
            <v>A10020401</v>
          </cell>
          <cell r="B1986" t="str">
            <v>单板</v>
          </cell>
        </row>
        <row r="1987">
          <cell r="A1987" t="str">
            <v>A10020402</v>
          </cell>
          <cell r="B1987" t="str">
            <v>强化木</v>
          </cell>
        </row>
        <row r="1988">
          <cell r="A1988" t="str">
            <v>A10020403</v>
          </cell>
          <cell r="B1988" t="str">
            <v>指接材</v>
          </cell>
        </row>
        <row r="1989">
          <cell r="A1989" t="str">
            <v>A10020404</v>
          </cell>
          <cell r="B1989" t="str">
            <v>人造板表面装饰板</v>
          </cell>
        </row>
        <row r="1990">
          <cell r="A1990" t="str">
            <v>A10020405</v>
          </cell>
          <cell r="B1990" t="str">
            <v>热固性树脂装饰层压板</v>
          </cell>
        </row>
        <row r="1991">
          <cell r="A1991" t="str">
            <v>A100205</v>
          </cell>
          <cell r="B1991" t="str">
            <v>竹制品</v>
          </cell>
        </row>
        <row r="1992">
          <cell r="A1992" t="str">
            <v>A100206</v>
          </cell>
          <cell r="B1992" t="str">
            <v>棕、藤、草制品</v>
          </cell>
        </row>
        <row r="1993">
          <cell r="A1993" t="str">
            <v>A1003</v>
          </cell>
          <cell r="B1993" t="str">
            <v>非金属矿物材料</v>
          </cell>
        </row>
        <row r="1994">
          <cell r="A1994" t="str">
            <v>A100301</v>
          </cell>
          <cell r="B1994" t="str">
            <v>水泥熟料及水泥</v>
          </cell>
        </row>
        <row r="1995">
          <cell r="A1995" t="str">
            <v>A10030101</v>
          </cell>
          <cell r="B1995" t="str">
            <v>硅酸盐水泥熟料</v>
          </cell>
        </row>
        <row r="1996">
          <cell r="A1996" t="str">
            <v>A10030102</v>
          </cell>
          <cell r="B1996" t="str">
            <v>水泥</v>
          </cell>
        </row>
        <row r="1997">
          <cell r="A1997" t="str">
            <v>A100302</v>
          </cell>
          <cell r="B1997" t="str">
            <v>石灰和石膏</v>
          </cell>
        </row>
        <row r="1998">
          <cell r="A1998" t="str">
            <v>A10030201</v>
          </cell>
          <cell r="B1998" t="str">
            <v>石灰</v>
          </cell>
        </row>
        <row r="1999">
          <cell r="A1999" t="str">
            <v>A10030202</v>
          </cell>
          <cell r="B1999" t="str">
            <v>熟石膏</v>
          </cell>
        </row>
        <row r="2000">
          <cell r="A2000" t="str">
            <v>A100303</v>
          </cell>
          <cell r="B2000" t="str">
            <v>水泥混凝土制品</v>
          </cell>
        </row>
        <row r="2001">
          <cell r="A2001" t="str">
            <v>A10030301</v>
          </cell>
          <cell r="B2001" t="str">
            <v>商品混凝土</v>
          </cell>
        </row>
        <row r="2002">
          <cell r="A2002" t="str">
            <v>A10030302</v>
          </cell>
          <cell r="B2002" t="str">
            <v>水泥混凝土排水管</v>
          </cell>
        </row>
        <row r="2003">
          <cell r="A2003" t="str">
            <v>A10030303</v>
          </cell>
          <cell r="B2003" t="str">
            <v>水泥混凝土压力管</v>
          </cell>
        </row>
        <row r="2004">
          <cell r="A2004" t="str">
            <v>A10030304</v>
          </cell>
          <cell r="B2004" t="str">
            <v>钢筋混凝土井管、烟道管，
相关钢筋混凝土管</v>
          </cell>
        </row>
        <row r="2005">
          <cell r="A2005" t="str">
            <v>A10030305</v>
          </cell>
          <cell r="B2005" t="str">
            <v>水泥混凝土电杆</v>
          </cell>
        </row>
        <row r="2006">
          <cell r="A2006" t="str">
            <v>A10030306</v>
          </cell>
          <cell r="B2006" t="str">
            <v>预应力混凝土桩</v>
          </cell>
        </row>
        <row r="2007">
          <cell r="A2007" t="str">
            <v>A10030307</v>
          </cell>
          <cell r="B2007" t="str">
            <v>遁构法施工用钢筋混凝土管
片</v>
          </cell>
        </row>
        <row r="2008">
          <cell r="A2008" t="str">
            <v>A10030308</v>
          </cell>
          <cell r="B2008" t="str">
            <v>混凝土轨枕及铁道用混凝土
制品</v>
          </cell>
        </row>
        <row r="2009">
          <cell r="A2009" t="str">
            <v>A10030309</v>
          </cell>
          <cell r="B2009" t="str">
            <v>水泥混凝土预制构件</v>
          </cell>
        </row>
        <row r="2010">
          <cell r="A2010" t="str">
            <v>A10030310</v>
          </cell>
          <cell r="B2010" t="str">
            <v>水泥混凝土制砖、瓦及类似
品</v>
          </cell>
        </row>
        <row r="2011">
          <cell r="A2011" t="str">
            <v>A10030311</v>
          </cell>
          <cell r="B2011" t="str">
            <v>水泥混凝土装饰制品</v>
          </cell>
        </row>
        <row r="2012">
          <cell r="A2012" t="str">
            <v>A10030399</v>
          </cell>
          <cell r="B2012" t="str">
            <v>其他水泥混凝土制品</v>
          </cell>
        </row>
        <row r="2013">
          <cell r="A2013" t="str">
            <v>A100304</v>
          </cell>
          <cell r="B2013" t="str">
            <v>纤维增强水泥制品</v>
          </cell>
        </row>
        <row r="2014">
          <cell r="A2014" t="str">
            <v>A10030401</v>
          </cell>
          <cell r="B2014" t="str">
            <v>石棉水泥制品</v>
          </cell>
        </row>
        <row r="2015">
          <cell r="A2015" t="str">
            <v>A10030402</v>
          </cell>
          <cell r="B2015" t="str">
            <v>纤维增强硅酸钙板</v>
          </cell>
        </row>
        <row r="2016">
          <cell r="A2016" t="str">
            <v>A10030403</v>
          </cell>
          <cell r="B2016" t="str">
            <v>无石棉纤维水泥制品</v>
          </cell>
        </row>
        <row r="2017">
          <cell r="A2017" t="str">
            <v>A10030404</v>
          </cell>
          <cell r="B2017" t="str">
            <v>GRC水泥制品</v>
          </cell>
        </row>
        <row r="2018">
          <cell r="A2018" t="str">
            <v>A100305</v>
          </cell>
          <cell r="B2018" t="str">
            <v>轻质建筑材料及制品</v>
          </cell>
        </row>
        <row r="2019">
          <cell r="A2019" t="str">
            <v>A10030501</v>
          </cell>
          <cell r="B2019" t="str">
            <v>石膏板</v>
          </cell>
        </row>
        <row r="2020">
          <cell r="A2020" t="str">
            <v>A10030502</v>
          </cell>
          <cell r="B2020" t="str">
            <v>石膏龙骨，相关石膏制品</v>
          </cell>
        </row>
        <row r="2021">
          <cell r="A2021" t="str">
            <v>A10030503</v>
          </cell>
          <cell r="B2021" t="str">
            <v>轻质隔墙条板</v>
          </cell>
        </row>
        <row r="2022">
          <cell r="A2022" t="str">
            <v>A10030504</v>
          </cell>
          <cell r="B2022" t="str">
            <v>轻骨料，相关轻质建筑材料</v>
          </cell>
        </row>
        <row r="2023">
          <cell r="A2023" t="str">
            <v>A100306</v>
          </cell>
          <cell r="B2023" t="str">
            <v>砖瓦及建筑砌块</v>
          </cell>
        </row>
        <row r="2024">
          <cell r="A2024" t="str">
            <v>A10030601</v>
          </cell>
          <cell r="B2024" t="str">
            <v>砖</v>
          </cell>
        </row>
        <row r="2025">
          <cell r="A2025" t="str">
            <v>A10030602</v>
          </cell>
          <cell r="B2025" t="str">
            <v>瓦</v>
          </cell>
        </row>
        <row r="2026">
          <cell r="A2026" t="str">
            <v>A10030603</v>
          </cell>
          <cell r="B2026" t="str">
            <v>建筑砌块</v>
          </cell>
        </row>
        <row r="2027">
          <cell r="A2027" t="str">
            <v>A100307</v>
          </cell>
          <cell r="B2027" t="str">
            <v>建筑陶瓷制品</v>
          </cell>
        </row>
        <row r="2028">
          <cell r="A2028" t="str">
            <v>A10030701</v>
          </cell>
          <cell r="B2028" t="str">
            <v>瓷质砖</v>
          </cell>
        </row>
        <row r="2029">
          <cell r="A2029" t="str">
            <v>A10030702</v>
          </cell>
          <cell r="B2029" t="str">
            <v>炻瓷砖</v>
          </cell>
        </row>
        <row r="2030">
          <cell r="A2030" t="str">
            <v>A10030703</v>
          </cell>
          <cell r="B2030" t="str">
            <v>细炻砖</v>
          </cell>
        </row>
        <row r="2031">
          <cell r="A2031" t="str">
            <v>A10030704</v>
          </cell>
          <cell r="B2031" t="str">
            <v>炻质砖</v>
          </cell>
        </row>
        <row r="2032">
          <cell r="A2032" t="str">
            <v>A10030705</v>
          </cell>
          <cell r="B2032" t="str">
            <v>陶质砖</v>
          </cell>
        </row>
        <row r="2033">
          <cell r="A2033" t="str">
            <v>A10030706</v>
          </cell>
          <cell r="B2033" t="str">
            <v>陶瓷马赛克</v>
          </cell>
        </row>
        <row r="2034">
          <cell r="A2034" t="str">
            <v>A10030707</v>
          </cell>
          <cell r="B2034" t="str">
            <v>陶瓷耐酸砖</v>
          </cell>
        </row>
        <row r="2035">
          <cell r="A2035" t="str">
            <v>A10030708</v>
          </cell>
          <cell r="B2035" t="str">
            <v>建筑陶瓷装饰物</v>
          </cell>
        </row>
        <row r="2036">
          <cell r="A2036" t="str">
            <v>A10030799</v>
          </cell>
          <cell r="B2036" t="str">
            <v>其他建筑陶瓷制品</v>
          </cell>
        </row>
        <row r="2037">
          <cell r="A2037" t="str">
            <v>A100308</v>
          </cell>
          <cell r="B2037" t="str">
            <v>石材、石料加工品及制品</v>
          </cell>
        </row>
        <row r="2038">
          <cell r="A2038" t="str">
            <v>A10030801</v>
          </cell>
          <cell r="B2038" t="str">
            <v>加工天然石材、石料</v>
          </cell>
        </row>
        <row r="2039">
          <cell r="A2039" t="str">
            <v>A10030802</v>
          </cell>
          <cell r="B2039" t="str">
            <v>人造石材、石料</v>
          </cell>
        </row>
        <row r="2040">
          <cell r="A2040" t="str">
            <v>A10030803</v>
          </cell>
          <cell r="B2040" t="str">
            <v>专用或特殊用途天然石材制
品</v>
          </cell>
        </row>
        <row r="2041">
          <cell r="A2041" t="str">
            <v>A10030804</v>
          </cell>
          <cell r="B2041" t="str">
            <v>专用人造石建筑用制品</v>
          </cell>
        </row>
        <row r="2042">
          <cell r="A2042" t="str">
            <v>A10030805</v>
          </cell>
          <cell r="B2042" t="str">
            <v>天然石碑石及其制品</v>
          </cell>
        </row>
        <row r="2043">
          <cell r="A2043" t="str">
            <v>A10030806</v>
          </cell>
          <cell r="B2043" t="str">
            <v>人造石碑石及其制品</v>
          </cell>
        </row>
        <row r="2044">
          <cell r="A2044" t="str">
            <v>A10030807</v>
          </cell>
          <cell r="B2044" t="str">
            <v>蜡石制成品</v>
          </cell>
        </row>
        <row r="2045">
          <cell r="A2045" t="str">
            <v>A10030808</v>
          </cell>
          <cell r="B2045" t="str">
            <v>水磨石建筑制成品</v>
          </cell>
        </row>
        <row r="2046">
          <cell r="A2046" t="str">
            <v>A10030809</v>
          </cell>
          <cell r="B2046" t="str">
            <v>PVC石英砂地板砖</v>
          </cell>
        </row>
        <row r="2047">
          <cell r="A2047" t="str">
            <v>A10030810</v>
          </cell>
          <cell r="B2047" t="str">
            <v>石材复合板</v>
          </cell>
        </row>
        <row r="2048">
          <cell r="A2048" t="str">
            <v>A10030899</v>
          </cell>
          <cell r="B2048" t="str">
            <v>其他石制品</v>
          </cell>
        </row>
        <row r="2049">
          <cell r="A2049" t="str">
            <v>A100309</v>
          </cell>
          <cell r="B2049" t="str">
            <v>建筑防水卷材及制品</v>
          </cell>
        </row>
        <row r="2050">
          <cell r="A2050" t="str">
            <v>A10030901</v>
          </cell>
          <cell r="B2050" t="str">
            <v>沥青和改性沥青防水卷材</v>
          </cell>
        </row>
        <row r="2051">
          <cell r="A2051" t="str">
            <v>A10030902</v>
          </cell>
          <cell r="B2051" t="str">
            <v>金属胎油毡</v>
          </cell>
        </row>
        <row r="2052">
          <cell r="A2052" t="str">
            <v>A10030903</v>
          </cell>
          <cell r="B2052" t="str">
            <v>自粘防水卷材</v>
          </cell>
        </row>
        <row r="2053">
          <cell r="A2053" t="str">
            <v>A10030904</v>
          </cell>
          <cell r="B2053" t="str">
            <v>玻纤胎沥青瓦</v>
          </cell>
        </row>
        <row r="2054">
          <cell r="A2054" t="str">
            <v>A10030905</v>
          </cell>
          <cell r="B2054" t="str">
            <v>建筑用沥青制品</v>
          </cell>
        </row>
        <row r="2055">
          <cell r="A2055" t="str">
            <v>A10030906</v>
          </cell>
          <cell r="B2055" t="str">
            <v>高分子防水卷（片）材</v>
          </cell>
        </row>
        <row r="2056">
          <cell r="A2056" t="str">
            <v>A100310</v>
          </cell>
          <cell r="B2056" t="str">
            <v>隔热、隔音人造矿物材料及其
制品</v>
          </cell>
        </row>
        <row r="2057">
          <cell r="A2057" t="str">
            <v>A10031001</v>
          </cell>
          <cell r="B2057" t="str">
            <v>矿物绝热和吸声材料</v>
          </cell>
        </row>
        <row r="2058">
          <cell r="A2058" t="str">
            <v>A10031002</v>
          </cell>
          <cell r="B2058" t="str">
            <v>矿物材料制品</v>
          </cell>
        </row>
        <row r="2059">
          <cell r="A2059" t="str">
            <v>A100311</v>
          </cell>
          <cell r="B2059" t="str">
            <v>石棉纤维及其制品</v>
          </cell>
        </row>
        <row r="2060">
          <cell r="A2060" t="str">
            <v>A10031101</v>
          </cell>
          <cell r="B2060" t="str">
            <v>已加工石棉纤维</v>
          </cell>
        </row>
        <row r="2061">
          <cell r="A2061" t="str">
            <v>A10031102</v>
          </cell>
          <cell r="B2061" t="str">
            <v>石棉制品</v>
          </cell>
        </row>
        <row r="2062">
          <cell r="A2062" t="str">
            <v>A100312</v>
          </cell>
          <cell r="B2062" t="str">
            <v>已加工云母及其制品</v>
          </cell>
        </row>
        <row r="2063">
          <cell r="A2063" t="str">
            <v>A10031201</v>
          </cell>
          <cell r="B2063" t="str">
            <v>已加工云母</v>
          </cell>
        </row>
        <row r="2064">
          <cell r="A2064" t="str">
            <v>A10031202</v>
          </cell>
          <cell r="B2064" t="str">
            <v>云母制品</v>
          </cell>
        </row>
        <row r="2065">
          <cell r="A2065" t="str">
            <v>A100313</v>
          </cell>
          <cell r="B2065" t="str">
            <v>耐火材料制品</v>
          </cell>
        </row>
        <row r="2066">
          <cell r="A2066" t="str">
            <v>A10031301</v>
          </cell>
          <cell r="B2066" t="str">
            <v>致密定形耐火制品</v>
          </cell>
        </row>
        <row r="2067">
          <cell r="A2067" t="str">
            <v>A10031302</v>
          </cell>
          <cell r="B2067" t="str">
            <v>隔热耐火制品</v>
          </cell>
        </row>
        <row r="2068">
          <cell r="A2068" t="str">
            <v>A10031303</v>
          </cell>
          <cell r="B2068" t="str">
            <v>不定形耐火制品</v>
          </cell>
        </row>
        <row r="2069">
          <cell r="A2069" t="str">
            <v>A10031304</v>
          </cell>
          <cell r="B2069" t="str">
            <v>耐火陶瓷制品</v>
          </cell>
        </row>
        <row r="2070">
          <cell r="A2070" t="str">
            <v>A10031399</v>
          </cell>
          <cell r="B2070" t="str">
            <v>其他耐火材料制品</v>
          </cell>
        </row>
        <row r="2071">
          <cell r="A2071" t="str">
            <v>A100314</v>
          </cell>
          <cell r="B2071" t="str">
            <v>石墨及炭素制品</v>
          </cell>
        </row>
        <row r="2072">
          <cell r="A2072" t="str">
            <v>A10031401</v>
          </cell>
          <cell r="B2072" t="str">
            <v>石墨制品</v>
          </cell>
        </row>
        <row r="2073">
          <cell r="A2073" t="str">
            <v>A10031402</v>
          </cell>
          <cell r="B2073" t="str">
            <v>碳制品</v>
          </cell>
        </row>
        <row r="2074">
          <cell r="A2074" t="str">
            <v>A10031403</v>
          </cell>
          <cell r="B2074" t="str">
            <v>炭素新材料</v>
          </cell>
        </row>
        <row r="2075">
          <cell r="A2075" t="str">
            <v>A10031499</v>
          </cell>
          <cell r="B2075" t="str">
            <v>其他碳素产品</v>
          </cell>
        </row>
        <row r="2076">
          <cell r="A2076" t="str">
            <v>A100315</v>
          </cell>
          <cell r="B2076" t="str">
            <v>磨具</v>
          </cell>
        </row>
        <row r="2077">
          <cell r="A2077" t="str">
            <v>A10031501</v>
          </cell>
          <cell r="B2077" t="str">
            <v>固结磨具</v>
          </cell>
        </row>
        <row r="2078">
          <cell r="A2078" t="str">
            <v>A10031502</v>
          </cell>
          <cell r="B2078" t="str">
            <v>天然石制磨具</v>
          </cell>
        </row>
        <row r="2079">
          <cell r="A2079" t="str">
            <v>A10031503</v>
          </cell>
          <cell r="B2079" t="str">
            <v>涂附磨具</v>
          </cell>
        </row>
        <row r="2080">
          <cell r="A2080" t="str">
            <v>A10031504</v>
          </cell>
          <cell r="B2080" t="str">
            <v>超硬材料制品</v>
          </cell>
        </row>
        <row r="2081">
          <cell r="A2081" t="str">
            <v>A100316</v>
          </cell>
          <cell r="B2081" t="str">
            <v>磨料</v>
          </cell>
        </row>
        <row r="2082">
          <cell r="A2082" t="str">
            <v>A10031601</v>
          </cell>
          <cell r="B2082" t="str">
            <v>天然研磨料</v>
          </cell>
        </row>
        <row r="2083">
          <cell r="A2083" t="str">
            <v>A10031602</v>
          </cell>
          <cell r="B2083" t="str">
            <v>普通磨料</v>
          </cell>
        </row>
        <row r="2084">
          <cell r="A2084" t="str">
            <v>A10031603</v>
          </cell>
          <cell r="B2084" t="str">
            <v>超硬材料</v>
          </cell>
        </row>
        <row r="2085">
          <cell r="A2085" t="str">
            <v>A100317</v>
          </cell>
          <cell r="B2085" t="str">
            <v>沥青、泥炭</v>
          </cell>
        </row>
        <row r="2086">
          <cell r="A2086" t="str">
            <v>A10031701</v>
          </cell>
          <cell r="B2086" t="str">
            <v>沥青混合物</v>
          </cell>
        </row>
        <row r="2087">
          <cell r="A2087" t="str">
            <v>A10031702</v>
          </cell>
          <cell r="B2087" t="str">
            <v>泥炭制品</v>
          </cell>
        </row>
        <row r="2088">
          <cell r="A2088" t="str">
            <v>A100399</v>
          </cell>
          <cell r="B2088" t="str">
            <v>其他非金属矿物制品</v>
          </cell>
        </row>
        <row r="2089">
          <cell r="A2089" t="str">
            <v>A10039901</v>
          </cell>
          <cell r="B2089" t="str">
            <v>其他非金属建筑材料</v>
          </cell>
        </row>
        <row r="2090">
          <cell r="A2090" t="str">
            <v>A10039902</v>
          </cell>
          <cell r="B2090" t="str">
            <v>其他非金属矿物制品</v>
          </cell>
        </row>
        <row r="2091">
          <cell r="A2091" t="str">
            <v>A1004</v>
          </cell>
          <cell r="B2091" t="str">
            <v>黑色金属冶炼及压延产品</v>
          </cell>
        </row>
        <row r="2092">
          <cell r="A2092" t="str">
            <v>A100401</v>
          </cell>
          <cell r="B2092" t="str">
            <v>生铁</v>
          </cell>
        </row>
        <row r="2093">
          <cell r="A2093" t="str">
            <v>A10040101</v>
          </cell>
          <cell r="B2093" t="str">
            <v>炼钢生铁</v>
          </cell>
        </row>
        <row r="2094">
          <cell r="A2094" t="str">
            <v>A10040102</v>
          </cell>
          <cell r="B2094" t="str">
            <v>铸造生铁</v>
          </cell>
        </row>
        <row r="2095">
          <cell r="A2095" t="str">
            <v>A10040103</v>
          </cell>
          <cell r="B2095" t="str">
            <v>含钒生铁</v>
          </cell>
        </row>
        <row r="2096">
          <cell r="A2096" t="str">
            <v>A100402</v>
          </cell>
          <cell r="B2096" t="str">
            <v>直接还原铁</v>
          </cell>
        </row>
        <row r="2097">
          <cell r="A2097" t="str">
            <v>A10040201</v>
          </cell>
          <cell r="B2097" t="str">
            <v>炼钢用直接还原铁</v>
          </cell>
        </row>
        <row r="2098">
          <cell r="A2098" t="str">
            <v>A10040299</v>
          </cell>
          <cell r="B2098" t="str">
            <v>其他用直接还原铁</v>
          </cell>
        </row>
        <row r="2099">
          <cell r="A2099" t="str">
            <v>A100403</v>
          </cell>
          <cell r="B2099" t="str">
            <v>熔融还原铁</v>
          </cell>
        </row>
        <row r="2100">
          <cell r="A2100" t="str">
            <v>A10040301</v>
          </cell>
          <cell r="B2100" t="str">
            <v>炼钢用熔融还原铁</v>
          </cell>
        </row>
        <row r="2101">
          <cell r="A2101" t="str">
            <v>A10040399</v>
          </cell>
          <cell r="B2101" t="str">
            <v>其他用熔融还原铁</v>
          </cell>
        </row>
        <row r="2102">
          <cell r="A2102" t="str">
            <v>A100404</v>
          </cell>
          <cell r="B2102" t="str">
            <v>球磨铸铁</v>
          </cell>
        </row>
        <row r="2103">
          <cell r="A2103" t="str">
            <v>A10040401</v>
          </cell>
          <cell r="B2103" t="str">
            <v>高炉生铁产球磨铸铁</v>
          </cell>
        </row>
        <row r="2104">
          <cell r="A2104" t="str">
            <v>A10040499</v>
          </cell>
          <cell r="B2104" t="str">
            <v>其他生铁产球磨铸铁</v>
          </cell>
        </row>
        <row r="2105">
          <cell r="A2105" t="str">
            <v>A100405</v>
          </cell>
          <cell r="B2105" t="str">
            <v>铸铁管及其附件</v>
          </cell>
        </row>
        <row r="2106">
          <cell r="A2106" t="str">
            <v>A10040501</v>
          </cell>
          <cell r="B2106" t="str">
            <v>铸铁管</v>
          </cell>
        </row>
        <row r="2107">
          <cell r="A2107" t="str">
            <v>A10040502</v>
          </cell>
          <cell r="B2107" t="str">
            <v>铸铁管附件</v>
          </cell>
        </row>
        <row r="2108">
          <cell r="A2108" t="str">
            <v>A100406</v>
          </cell>
          <cell r="B2108" t="str">
            <v>粗钢</v>
          </cell>
        </row>
        <row r="2109">
          <cell r="A2109" t="str">
            <v>A10040601</v>
          </cell>
          <cell r="B2109" t="str">
            <v>非合金钢粗钢</v>
          </cell>
        </row>
        <row r="2110">
          <cell r="A2110" t="str">
            <v>A10040602</v>
          </cell>
          <cell r="B2110" t="str">
            <v>低合金钢粗钢</v>
          </cell>
        </row>
        <row r="2111">
          <cell r="A2111" t="str">
            <v>A10040603</v>
          </cell>
          <cell r="B2111" t="str">
            <v>合金钢粗钢</v>
          </cell>
        </row>
        <row r="2112">
          <cell r="A2112" t="str">
            <v>A10040604</v>
          </cell>
          <cell r="B2112" t="str">
            <v>不锈钢粗钢</v>
          </cell>
        </row>
        <row r="2113">
          <cell r="A2113" t="str">
            <v>A100407</v>
          </cell>
          <cell r="B2113" t="str">
            <v>轧制、锻造钢胚</v>
          </cell>
        </row>
        <row r="2114">
          <cell r="A2114" t="str">
            <v>A10040701</v>
          </cell>
          <cell r="B2114" t="str">
            <v>非合金钢钢胚</v>
          </cell>
        </row>
        <row r="2115">
          <cell r="A2115" t="str">
            <v>A10040702</v>
          </cell>
          <cell r="B2115" t="str">
            <v>低合金钢钢胚</v>
          </cell>
        </row>
        <row r="2116">
          <cell r="A2116" t="str">
            <v>A10040703</v>
          </cell>
          <cell r="B2116" t="str">
            <v>合金钢钢胚</v>
          </cell>
        </row>
        <row r="2117">
          <cell r="A2117" t="str">
            <v>A10040704</v>
          </cell>
          <cell r="B2117" t="str">
            <v>不锈钢钢胚</v>
          </cell>
        </row>
        <row r="2118">
          <cell r="A2118" t="str">
            <v>A100408</v>
          </cell>
          <cell r="B2118" t="str">
            <v>钢材</v>
          </cell>
        </row>
        <row r="2119">
          <cell r="A2119" t="str">
            <v>A10040801</v>
          </cell>
          <cell r="B2119" t="str">
            <v>铁道用钢材</v>
          </cell>
        </row>
        <row r="2120">
          <cell r="A2120" t="str">
            <v>A10040802</v>
          </cell>
          <cell r="B2120" t="str">
            <v>大型型钢</v>
          </cell>
        </row>
        <row r="2121">
          <cell r="A2121" t="str">
            <v>A10040803</v>
          </cell>
          <cell r="B2121" t="str">
            <v>中小型型钢</v>
          </cell>
        </row>
        <row r="2122">
          <cell r="A2122" t="str">
            <v>A10040804</v>
          </cell>
          <cell r="B2122" t="str">
            <v>钢棒</v>
          </cell>
        </row>
        <row r="2123">
          <cell r="A2123" t="str">
            <v>A10040805</v>
          </cell>
          <cell r="B2123" t="str">
            <v>钢筋</v>
          </cell>
        </row>
        <row r="2124">
          <cell r="A2124" t="str">
            <v>A10040806</v>
          </cell>
          <cell r="B2124" t="str">
            <v>线材（盘条）</v>
          </cell>
        </row>
        <row r="2125">
          <cell r="A2125" t="str">
            <v>A10040807</v>
          </cell>
          <cell r="B2125" t="str">
            <v>特厚板</v>
          </cell>
        </row>
        <row r="2126">
          <cell r="A2126" t="str">
            <v>A10040808</v>
          </cell>
          <cell r="B2126" t="str">
            <v>厚钢板</v>
          </cell>
        </row>
        <row r="2127">
          <cell r="A2127" t="str">
            <v>A10040809</v>
          </cell>
          <cell r="B2127" t="str">
            <v>中板</v>
          </cell>
        </row>
        <row r="2128">
          <cell r="A2128" t="str">
            <v>A10040810</v>
          </cell>
          <cell r="B2128" t="str">
            <v>热轧薄板</v>
          </cell>
        </row>
        <row r="2129">
          <cell r="A2129" t="str">
            <v>A10040811</v>
          </cell>
          <cell r="B2129" t="str">
            <v>冷扎薄板</v>
          </cell>
        </row>
        <row r="2130">
          <cell r="A2130" t="str">
            <v>A10040812</v>
          </cell>
          <cell r="B2130" t="str">
            <v>中厚宽钢带</v>
          </cell>
        </row>
        <row r="2131">
          <cell r="A2131" t="str">
            <v>A10040813</v>
          </cell>
          <cell r="B2131" t="str">
            <v>热轧薄宽钢带</v>
          </cell>
        </row>
        <row r="2132">
          <cell r="A2132" t="str">
            <v>A10040814</v>
          </cell>
          <cell r="B2132" t="str">
            <v>冷轧薄宽钢带</v>
          </cell>
        </row>
        <row r="2133">
          <cell r="A2133" t="str">
            <v>A10040815</v>
          </cell>
          <cell r="B2133" t="str">
            <v>热轧窄钢带</v>
          </cell>
        </row>
        <row r="2134">
          <cell r="A2134" t="str">
            <v>A10040816</v>
          </cell>
          <cell r="B2134" t="str">
            <v>冷轧窄钢带</v>
          </cell>
        </row>
        <row r="2135">
          <cell r="A2135" t="str">
            <v>A10040817</v>
          </cell>
          <cell r="B2135" t="str">
            <v>镀层板带</v>
          </cell>
        </row>
        <row r="2136">
          <cell r="A2136" t="str">
            <v>A10040818</v>
          </cell>
          <cell r="B2136" t="str">
            <v>涂层板带</v>
          </cell>
        </row>
        <row r="2137">
          <cell r="A2137" t="str">
            <v>A10040819</v>
          </cell>
          <cell r="B2137" t="str">
            <v>电工钢板带</v>
          </cell>
        </row>
        <row r="2138">
          <cell r="A2138" t="str">
            <v>A10040820</v>
          </cell>
          <cell r="B2138" t="str">
            <v>无缝钢管</v>
          </cell>
        </row>
        <row r="2139">
          <cell r="A2139" t="str">
            <v>A10040821</v>
          </cell>
          <cell r="B2139" t="str">
            <v>焊接钢管</v>
          </cell>
        </row>
        <row r="2140">
          <cell r="A2140" t="str">
            <v>A10040899</v>
          </cell>
          <cell r="B2140" t="str">
            <v>其他钢材</v>
          </cell>
        </row>
        <row r="2141">
          <cell r="A2141" t="str">
            <v>A100409</v>
          </cell>
          <cell r="B2141" t="str">
            <v>铁合金</v>
          </cell>
        </row>
        <row r="2142">
          <cell r="A2142" t="str">
            <v>A10040901</v>
          </cell>
          <cell r="B2142" t="str">
            <v>普通铁合金</v>
          </cell>
        </row>
        <row r="2143">
          <cell r="A2143" t="str">
            <v>A10040902</v>
          </cell>
          <cell r="B2143" t="str">
            <v>特种铁合金</v>
          </cell>
        </row>
        <row r="2144">
          <cell r="A2144" t="str">
            <v>A100499</v>
          </cell>
          <cell r="B2144" t="str">
            <v>其他黑色金属冶炼及压延产品</v>
          </cell>
        </row>
        <row r="2145">
          <cell r="A2145" t="str">
            <v>A1005</v>
          </cell>
          <cell r="B2145" t="str">
            <v>有色金属冶炼及压延产品</v>
          </cell>
        </row>
        <row r="2146">
          <cell r="A2146" t="str">
            <v>A100501</v>
          </cell>
          <cell r="B2146" t="str">
            <v>十种有色金属</v>
          </cell>
        </row>
        <row r="2147">
          <cell r="A2147" t="str">
            <v>A100502</v>
          </cell>
          <cell r="B2147" t="str">
            <v>其他有色金属</v>
          </cell>
        </row>
        <row r="2148">
          <cell r="A2148" t="str">
            <v>A10050201</v>
          </cell>
          <cell r="B2148" t="str">
            <v>铜</v>
          </cell>
        </row>
        <row r="2149">
          <cell r="A2149" t="str">
            <v>A10050202</v>
          </cell>
          <cell r="B2149" t="str">
            <v>铅锌</v>
          </cell>
        </row>
        <row r="2150">
          <cell r="A2150" t="str">
            <v>A10050203</v>
          </cell>
          <cell r="B2150" t="str">
            <v>镍</v>
          </cell>
        </row>
        <row r="2151">
          <cell r="A2151" t="str">
            <v>A10050204</v>
          </cell>
          <cell r="B2151" t="str">
            <v>锡</v>
          </cell>
        </row>
        <row r="2152">
          <cell r="A2152" t="str">
            <v>A10050205</v>
          </cell>
          <cell r="B2152" t="str">
            <v>锑</v>
          </cell>
        </row>
        <row r="2153">
          <cell r="A2153" t="str">
            <v>A10050206</v>
          </cell>
          <cell r="B2153" t="str">
            <v>铝</v>
          </cell>
        </row>
        <row r="2154">
          <cell r="A2154" t="str">
            <v>A10050207</v>
          </cell>
          <cell r="B2154" t="str">
            <v>镁</v>
          </cell>
        </row>
        <row r="2155">
          <cell r="A2155" t="str">
            <v>A10050208</v>
          </cell>
          <cell r="B2155" t="str">
            <v>钛</v>
          </cell>
        </row>
        <row r="2156">
          <cell r="A2156" t="str">
            <v>A10050209</v>
          </cell>
          <cell r="B2156" t="str">
            <v>汞及汞化合物</v>
          </cell>
        </row>
        <row r="2157">
          <cell r="A2157" t="str">
            <v>A10050210</v>
          </cell>
          <cell r="B2157" t="str">
            <v>镉、铋及常见有色金属</v>
          </cell>
        </row>
        <row r="2158">
          <cell r="A2158" t="str">
            <v>A10050211</v>
          </cell>
          <cell r="B2158" t="str">
            <v>贵金属</v>
          </cell>
        </row>
        <row r="2159">
          <cell r="A2159" t="str">
            <v>A10050212</v>
          </cell>
          <cell r="B2159" t="str">
            <v>稀有稀土金属</v>
          </cell>
        </row>
        <row r="2160">
          <cell r="A2160" t="str">
            <v>A10050213</v>
          </cell>
          <cell r="B2160" t="str">
            <v>碱金属及碱土金属</v>
          </cell>
        </row>
        <row r="2161">
          <cell r="A2161" t="str">
            <v>A100503</v>
          </cell>
          <cell r="B2161" t="str">
            <v>有色金属合金</v>
          </cell>
        </row>
        <row r="2162">
          <cell r="A2162" t="str">
            <v>A10050301</v>
          </cell>
          <cell r="B2162" t="str">
            <v>常用有色金属合金</v>
          </cell>
        </row>
        <row r="2163">
          <cell r="A2163" t="str">
            <v>A10050302</v>
          </cell>
          <cell r="B2163" t="str">
            <v>硬质合金</v>
          </cell>
        </row>
        <row r="2164">
          <cell r="A2164" t="str">
            <v>A10050303</v>
          </cell>
          <cell r="B2164" t="str">
            <v>稀有稀土金属合金</v>
          </cell>
        </row>
        <row r="2165">
          <cell r="A2165" t="str">
            <v>A10050304</v>
          </cell>
          <cell r="B2165" t="str">
            <v>贵金属合金</v>
          </cell>
        </row>
        <row r="2166">
          <cell r="A2166" t="str">
            <v>A100504</v>
          </cell>
          <cell r="B2166" t="str">
            <v>铜压延加工材</v>
          </cell>
        </row>
        <row r="2167">
          <cell r="A2167" t="str">
            <v>A10050401</v>
          </cell>
          <cell r="B2167" t="str">
            <v>铜材</v>
          </cell>
        </row>
        <row r="2168">
          <cell r="A2168" t="str">
            <v>A10050402</v>
          </cell>
          <cell r="B2168" t="str">
            <v>铜盘条</v>
          </cell>
        </row>
        <row r="2169">
          <cell r="A2169" t="str">
            <v>A10050403</v>
          </cell>
          <cell r="B2169" t="str">
            <v>铜粉及片状粉末</v>
          </cell>
        </row>
        <row r="2170">
          <cell r="A2170" t="str">
            <v>A100505</v>
          </cell>
          <cell r="B2170" t="str">
            <v>铅压延加工材</v>
          </cell>
        </row>
        <row r="2171">
          <cell r="A2171" t="str">
            <v>A10050501</v>
          </cell>
          <cell r="B2171" t="str">
            <v>铝材</v>
          </cell>
        </row>
        <row r="2172">
          <cell r="A2172" t="str">
            <v>A10050502</v>
          </cell>
          <cell r="B2172" t="str">
            <v>铝盘条</v>
          </cell>
        </row>
        <row r="2173">
          <cell r="A2173" t="str">
            <v>A10050503</v>
          </cell>
          <cell r="B2173" t="str">
            <v>铝粉及片状粉末</v>
          </cell>
        </row>
        <row r="2174">
          <cell r="A2174" t="str">
            <v>A100506</v>
          </cell>
          <cell r="B2174" t="str">
            <v>锌压延加工材</v>
          </cell>
        </row>
        <row r="2175">
          <cell r="A2175" t="str">
            <v>A10050601</v>
          </cell>
          <cell r="B2175" t="str">
            <v>锌材</v>
          </cell>
        </row>
        <row r="2176">
          <cell r="A2176" t="str">
            <v>A10050602</v>
          </cell>
          <cell r="B2176" t="str">
            <v>锌末、锌粉及片状粉末</v>
          </cell>
        </row>
        <row r="2177">
          <cell r="A2177" t="str">
            <v>A100507</v>
          </cell>
          <cell r="B2177" t="str">
            <v>镍压延加工材</v>
          </cell>
        </row>
        <row r="2178">
          <cell r="A2178" t="str">
            <v>A10050701</v>
          </cell>
          <cell r="B2178" t="str">
            <v>镍材</v>
          </cell>
        </row>
        <row r="2179">
          <cell r="A2179" t="str">
            <v>A10050702</v>
          </cell>
          <cell r="B2179" t="str">
            <v>镍粉及片状粉末</v>
          </cell>
        </row>
        <row r="2180">
          <cell r="A2180" t="str">
            <v>A100508</v>
          </cell>
          <cell r="B2180" t="str">
            <v>锡压延加工材</v>
          </cell>
        </row>
        <row r="2181">
          <cell r="A2181" t="str">
            <v>A10050801</v>
          </cell>
          <cell r="B2181" t="str">
            <v>锡材</v>
          </cell>
        </row>
        <row r="2182">
          <cell r="A2182" t="str">
            <v>A10050802</v>
          </cell>
          <cell r="B2182" t="str">
            <v>锡粉及片状粉末</v>
          </cell>
        </row>
        <row r="2183">
          <cell r="A2183" t="str">
            <v>A100509</v>
          </cell>
          <cell r="B2183" t="str">
            <v>镁、钛及其他压延加工材</v>
          </cell>
        </row>
        <row r="2184">
          <cell r="A2184" t="str">
            <v>A10050901</v>
          </cell>
          <cell r="B2184" t="str">
            <v>镁材</v>
          </cell>
        </row>
        <row r="2185">
          <cell r="A2185" t="str">
            <v>A10050902</v>
          </cell>
          <cell r="B2185" t="str">
            <v>钛材</v>
          </cell>
        </row>
        <row r="2186">
          <cell r="A2186" t="str">
            <v>A10050903</v>
          </cell>
          <cell r="B2186" t="str">
            <v>镉材</v>
          </cell>
        </row>
        <row r="2187">
          <cell r="A2187" t="str">
            <v>A10050904</v>
          </cell>
          <cell r="B2187" t="str">
            <v>铋材</v>
          </cell>
        </row>
        <row r="2188">
          <cell r="A2188" t="str">
            <v>A100510</v>
          </cell>
          <cell r="B2188" t="str">
            <v>贵金属压延加工材</v>
          </cell>
        </row>
        <row r="2189">
          <cell r="A2189" t="str">
            <v>A10051001</v>
          </cell>
          <cell r="B2189" t="str">
            <v>金加工材</v>
          </cell>
        </row>
        <row r="2190">
          <cell r="A2190" t="str">
            <v>A10051002</v>
          </cell>
          <cell r="B2190" t="str">
            <v>银材</v>
          </cell>
        </row>
        <row r="2191">
          <cell r="A2191" t="str">
            <v>A10051003</v>
          </cell>
          <cell r="B2191" t="str">
            <v>铂加工材</v>
          </cell>
        </row>
        <row r="2192">
          <cell r="A2192" t="str">
            <v>A10051004</v>
          </cell>
          <cell r="B2192" t="str">
            <v>钯材</v>
          </cell>
        </row>
        <row r="2193">
          <cell r="A2193" t="str">
            <v>A10051005</v>
          </cell>
          <cell r="B2193" t="str">
            <v>铑加工材</v>
          </cell>
        </row>
        <row r="2194">
          <cell r="A2194" t="str">
            <v>A10051006</v>
          </cell>
          <cell r="B2194" t="str">
            <v>铱加工材</v>
          </cell>
        </row>
        <row r="2195">
          <cell r="A2195" t="str">
            <v>A10051007</v>
          </cell>
          <cell r="B2195" t="str">
            <v>锇加工材</v>
          </cell>
        </row>
        <row r="2196">
          <cell r="A2196" t="str">
            <v>A10051008</v>
          </cell>
          <cell r="B2196" t="str">
            <v>钌加工材</v>
          </cell>
        </row>
        <row r="2197">
          <cell r="A2197" t="str">
            <v>A10051099</v>
          </cell>
          <cell r="B2197" t="str">
            <v>其他贵金属压延加工材</v>
          </cell>
        </row>
        <row r="2198">
          <cell r="A2198" t="str">
            <v>A100511</v>
          </cell>
          <cell r="B2198" t="str">
            <v>包覆贵金属金属材料</v>
          </cell>
        </row>
        <row r="2199">
          <cell r="A2199" t="str">
            <v>A10051101</v>
          </cell>
          <cell r="B2199" t="str">
            <v>包金金属材料</v>
          </cell>
        </row>
        <row r="2200">
          <cell r="A2200" t="str">
            <v>A10051102</v>
          </cell>
          <cell r="B2200" t="str">
            <v>包银金属材料</v>
          </cell>
        </row>
        <row r="2201">
          <cell r="A2201" t="str">
            <v>A10051103</v>
          </cell>
          <cell r="B2201" t="str">
            <v>包铂金属材料</v>
          </cell>
        </row>
        <row r="2202">
          <cell r="A2202" t="str">
            <v>A10051199</v>
          </cell>
          <cell r="B2202" t="str">
            <v>其他包覆贵金属金属材料</v>
          </cell>
        </row>
        <row r="2203">
          <cell r="A2203" t="str">
            <v>A100512</v>
          </cell>
          <cell r="B2203" t="str">
            <v>稀有稀土金属压延加工材</v>
          </cell>
        </row>
        <row r="2204">
          <cell r="A2204" t="str">
            <v>A10051201</v>
          </cell>
          <cell r="B2204" t="str">
            <v>钨加工材</v>
          </cell>
        </row>
        <row r="2205">
          <cell r="A2205" t="str">
            <v>A10051202</v>
          </cell>
          <cell r="B2205" t="str">
            <v>钼加工材</v>
          </cell>
        </row>
        <row r="2206">
          <cell r="A2206" t="str">
            <v>A10051203</v>
          </cell>
          <cell r="B2206" t="str">
            <v>钽加工材</v>
          </cell>
        </row>
        <row r="2207">
          <cell r="A2207" t="str">
            <v>A10051204</v>
          </cell>
          <cell r="B2207" t="str">
            <v>锆加工材</v>
          </cell>
        </row>
        <row r="2208">
          <cell r="A2208" t="str">
            <v>A10051205</v>
          </cell>
          <cell r="B2208" t="str">
            <v>铌加工材</v>
          </cell>
        </row>
        <row r="2209">
          <cell r="A2209" t="str">
            <v>A10051206</v>
          </cell>
          <cell r="B2209" t="str">
            <v>镓加工材</v>
          </cell>
        </row>
        <row r="2210">
          <cell r="A2210" t="str">
            <v>A10051207</v>
          </cell>
          <cell r="B2210" t="str">
            <v>铪加工材</v>
          </cell>
        </row>
        <row r="2211">
          <cell r="A2211" t="str">
            <v>A10051208</v>
          </cell>
          <cell r="B2211" t="str">
            <v>铟加工材</v>
          </cell>
        </row>
        <row r="2212">
          <cell r="A2212" t="str">
            <v>A10051209</v>
          </cell>
          <cell r="B2212" t="str">
            <v>铼加工材</v>
          </cell>
        </row>
        <row r="2213">
          <cell r="A2213" t="str">
            <v>A10051210</v>
          </cell>
          <cell r="B2213" t="str">
            <v>钴加工材</v>
          </cell>
        </row>
        <row r="2214">
          <cell r="A2214" t="str">
            <v>A10051211</v>
          </cell>
          <cell r="B2214" t="str">
            <v>铍加工材</v>
          </cell>
        </row>
        <row r="2215">
          <cell r="A2215" t="str">
            <v>A10051212</v>
          </cell>
          <cell r="B2215" t="str">
            <v>铊加工材</v>
          </cell>
        </row>
        <row r="2216">
          <cell r="A2216" t="str">
            <v>A10051213</v>
          </cell>
          <cell r="B2216" t="str">
            <v>铢加工材</v>
          </cell>
        </row>
        <row r="2217">
          <cell r="A2217" t="str">
            <v>A10051214</v>
          </cell>
          <cell r="B2217" t="str">
            <v>钒加工材</v>
          </cell>
        </row>
        <row r="2218">
          <cell r="A2218" t="str">
            <v>A10051299</v>
          </cell>
          <cell r="B2218" t="str">
            <v>其他稀有稀土金属压延加工
材</v>
          </cell>
        </row>
        <row r="2219">
          <cell r="A2219" t="str">
            <v>A100599</v>
          </cell>
          <cell r="B2219" t="str">
            <v>其他有色金属冶炼及压延产品</v>
          </cell>
        </row>
        <row r="2220">
          <cell r="A2220" t="str">
            <v>A1006</v>
          </cell>
          <cell r="B2220" t="str">
            <v>建筑涂料</v>
          </cell>
        </row>
        <row r="2221">
          <cell r="A2221" t="str">
            <v>A100601</v>
          </cell>
          <cell r="B2221" t="str">
            <v>功能性建筑涂料</v>
          </cell>
        </row>
        <row r="2222">
          <cell r="A2222" t="str">
            <v>A100602</v>
          </cell>
          <cell r="B2222" t="str">
            <v>墙面涂料</v>
          </cell>
        </row>
        <row r="2223">
          <cell r="A2223" t="str">
            <v>A10060201</v>
          </cell>
          <cell r="B2223" t="str">
            <v>溶剂型涂料</v>
          </cell>
        </row>
        <row r="2224">
          <cell r="A2224" t="str">
            <v>A10060202</v>
          </cell>
          <cell r="B2224" t="str">
            <v>合成树脂乳液内墙涂料</v>
          </cell>
        </row>
        <row r="2225">
          <cell r="A2225" t="str">
            <v>A10060203</v>
          </cell>
          <cell r="B2225" t="str">
            <v>合成树脂乳液外墙涂料</v>
          </cell>
        </row>
        <row r="2226">
          <cell r="A2226" t="str">
            <v>A10060204</v>
          </cell>
          <cell r="B2226" t="str">
            <v>无机外墙涂料</v>
          </cell>
        </row>
        <row r="2227">
          <cell r="A2227" t="str">
            <v>A10060299</v>
          </cell>
          <cell r="B2227" t="str">
            <v>其他墙面涂料</v>
          </cell>
        </row>
        <row r="2228">
          <cell r="A2228" t="str">
            <v>A100603</v>
          </cell>
          <cell r="B2228" t="str">
            <v>地坪涂料</v>
          </cell>
        </row>
        <row r="2229">
          <cell r="A2229" t="str">
            <v>A100604</v>
          </cell>
          <cell r="B2229" t="str">
            <v>防水涂料</v>
          </cell>
        </row>
        <row r="2230">
          <cell r="A2230" t="str">
            <v>A10060401</v>
          </cell>
          <cell r="B2230" t="str">
            <v>水性聚氯乙烯焦油防水涂料</v>
          </cell>
        </row>
        <row r="2231">
          <cell r="A2231" t="str">
            <v>A10060402</v>
          </cell>
          <cell r="B2231" t="str">
            <v>聚氯乙烯弹性体防水涂料</v>
          </cell>
        </row>
        <row r="2232">
          <cell r="A2232" t="str">
            <v>A10060499</v>
          </cell>
          <cell r="B2232" t="str">
            <v>其他防水涂料</v>
          </cell>
        </row>
        <row r="2233">
          <cell r="A2233" t="str">
            <v>A100699</v>
          </cell>
          <cell r="B2233" t="str">
            <v>其他建筑涂料</v>
          </cell>
        </row>
        <row r="2234">
          <cell r="A2234" t="str">
            <v>A1007</v>
          </cell>
          <cell r="B2234" t="str">
            <v>建筑物、构筑物附属结构</v>
          </cell>
        </row>
        <row r="2235">
          <cell r="A2235" t="str">
            <v>A100701</v>
          </cell>
          <cell r="B2235" t="str">
            <v>门、门槛</v>
          </cell>
        </row>
        <row r="2236">
          <cell r="A2236" t="str">
            <v>A100702</v>
          </cell>
          <cell r="B2236" t="str">
            <v>窗</v>
          </cell>
        </row>
        <row r="2237">
          <cell r="A2237" t="str">
            <v>A100703</v>
          </cell>
          <cell r="B2237" t="str">
            <v>梁、椽、屋顶支梁</v>
          </cell>
        </row>
        <row r="2238">
          <cell r="A2238" t="str">
            <v>A100704</v>
          </cell>
          <cell r="B2238" t="str">
            <v>楼梯</v>
          </cell>
        </row>
        <row r="2239">
          <cell r="A2239" t="str">
            <v>A100705</v>
          </cell>
          <cell r="B2239" t="str">
            <v>栏杆</v>
          </cell>
        </row>
        <row r="2240">
          <cell r="A2240" t="str">
            <v>A100799</v>
          </cell>
          <cell r="B2240" t="str">
            <v>其他房屋附属结构</v>
          </cell>
        </row>
        <row r="2241">
          <cell r="A2241" t="str">
            <v>A11</v>
          </cell>
          <cell r="B2241" t="str">
            <v>医药品</v>
          </cell>
        </row>
        <row r="2242">
          <cell r="A2242" t="str">
            <v>A1101</v>
          </cell>
          <cell r="B2242" t="str">
            <v>化学药品原药</v>
          </cell>
        </row>
        <row r="2243">
          <cell r="A2243" t="str">
            <v>A110101</v>
          </cell>
          <cell r="B2243" t="str">
            <v>抗菌素（抗感染药）</v>
          </cell>
        </row>
        <row r="2244">
          <cell r="A2244" t="str">
            <v>A11010101</v>
          </cell>
          <cell r="B2244" t="str">
            <v>青霉素类</v>
          </cell>
        </row>
        <row r="2245">
          <cell r="A2245" t="str">
            <v>A11010102</v>
          </cell>
          <cell r="B2245" t="str">
            <v>氨基糖苷类药</v>
          </cell>
        </row>
        <row r="2246">
          <cell r="A2246" t="str">
            <v>A11010103</v>
          </cell>
          <cell r="B2246" t="str">
            <v>四环素类药</v>
          </cell>
        </row>
        <row r="2247">
          <cell r="A2247" t="str">
            <v>A11010104</v>
          </cell>
          <cell r="B2247" t="str">
            <v>氯霉素类药</v>
          </cell>
        </row>
        <row r="2248">
          <cell r="A2248" t="str">
            <v>A11010105</v>
          </cell>
          <cell r="B2248" t="str">
            <v>大环内酯类药</v>
          </cell>
        </row>
        <row r="2249">
          <cell r="A2249" t="str">
            <v>A11010106</v>
          </cell>
          <cell r="B2249" t="str">
            <v>头孢霉素类</v>
          </cell>
        </row>
        <row r="2250">
          <cell r="A2250" t="str">
            <v>A11010107</v>
          </cell>
          <cell r="B2250" t="str">
            <v>利福平类</v>
          </cell>
        </row>
        <row r="2251">
          <cell r="A2251" t="str">
            <v>A11010108</v>
          </cell>
          <cell r="B2251" t="str">
            <v>林可霉素类</v>
          </cell>
        </row>
        <row r="2252">
          <cell r="A2252" t="str">
            <v>A11010199</v>
          </cell>
          <cell r="B2252" t="str">
            <v>其他抗菌素（抗感染药）</v>
          </cell>
        </row>
        <row r="2253">
          <cell r="A2253" t="str">
            <v>A110102</v>
          </cell>
          <cell r="B2253" t="str">
            <v>消化系统用药</v>
          </cell>
        </row>
        <row r="2254">
          <cell r="A2254" t="str">
            <v>A11010201</v>
          </cell>
          <cell r="B2254" t="str">
            <v>季铵化合物类</v>
          </cell>
        </row>
        <row r="2255">
          <cell r="A2255" t="str">
            <v>A11010202</v>
          </cell>
          <cell r="B2255" t="str">
            <v>药用内酯</v>
          </cell>
        </row>
        <row r="2256">
          <cell r="A2256" t="str">
            <v>A11010203</v>
          </cell>
          <cell r="B2256" t="str">
            <v>甘草酸盐</v>
          </cell>
        </row>
        <row r="2257">
          <cell r="A2257" t="str">
            <v>A11010204</v>
          </cell>
          <cell r="B2257" t="str">
            <v>芦荟素</v>
          </cell>
        </row>
        <row r="2258">
          <cell r="A2258" t="str">
            <v>A11010299</v>
          </cell>
          <cell r="B2258" t="str">
            <v>其他消化系统用药</v>
          </cell>
        </row>
        <row r="2259">
          <cell r="A2259" t="str">
            <v>A110103</v>
          </cell>
          <cell r="B2259" t="str">
            <v>解热镇痛药</v>
          </cell>
        </row>
        <row r="2260">
          <cell r="A2260" t="str">
            <v>A11010301</v>
          </cell>
          <cell r="B2260" t="str">
            <v>阿斯匹林类</v>
          </cell>
        </row>
        <row r="2261">
          <cell r="A2261" t="str">
            <v>A11010302</v>
          </cell>
          <cell r="B2261" t="str">
            <v>水杨酸及其盐</v>
          </cell>
        </row>
        <row r="2262">
          <cell r="A2262" t="str">
            <v>A11010303</v>
          </cell>
          <cell r="B2262" t="str">
            <v>水杨酸酯</v>
          </cell>
        </row>
        <row r="2263">
          <cell r="A2263" t="str">
            <v>A11010304</v>
          </cell>
          <cell r="B2263" t="str">
            <v>含有非稠合吡唑环化合物</v>
          </cell>
        </row>
        <row r="2264">
          <cell r="A2264" t="str">
            <v>A11010305</v>
          </cell>
          <cell r="B2264" t="str">
            <v>环酰胺类</v>
          </cell>
        </row>
        <row r="2265">
          <cell r="A2265" t="str">
            <v>A11010306</v>
          </cell>
          <cell r="B2265" t="str">
            <v>磺（酰）胺</v>
          </cell>
        </row>
        <row r="2266">
          <cell r="A2266" t="str">
            <v>A11010307</v>
          </cell>
          <cell r="B2266" t="str">
            <v>麦角胺及其盐</v>
          </cell>
        </row>
        <row r="2267">
          <cell r="A2267" t="str">
            <v>A11010308</v>
          </cell>
          <cell r="B2267" t="str">
            <v>布洛芬</v>
          </cell>
        </row>
        <row r="2268">
          <cell r="A2268" t="str">
            <v>A11010399</v>
          </cell>
          <cell r="B2268" t="str">
            <v>其他解热镇痛药</v>
          </cell>
        </row>
        <row r="2269">
          <cell r="A2269" t="str">
            <v>A110104</v>
          </cell>
          <cell r="B2269" t="str">
            <v>维生素类</v>
          </cell>
        </row>
        <row r="2270">
          <cell r="A2270" t="str">
            <v>A11010401</v>
          </cell>
          <cell r="B2270" t="str">
            <v>维生素A类原药</v>
          </cell>
        </row>
        <row r="2271">
          <cell r="A2271" t="str">
            <v>A11010402</v>
          </cell>
          <cell r="B2271" t="str">
            <v>维生素B类原药</v>
          </cell>
        </row>
        <row r="2272">
          <cell r="A2272" t="str">
            <v>A11010403</v>
          </cell>
          <cell r="B2272" t="str">
            <v>维生素C类原药</v>
          </cell>
        </row>
        <row r="2273">
          <cell r="A2273" t="str">
            <v>A11010404</v>
          </cell>
          <cell r="B2273" t="str">
            <v>维生素D或DL—泛酸类原药</v>
          </cell>
        </row>
        <row r="2274">
          <cell r="A2274" t="str">
            <v>A11010405</v>
          </cell>
          <cell r="B2274" t="str">
            <v>维生素E类原药</v>
          </cell>
        </row>
        <row r="2275">
          <cell r="A2275" t="str">
            <v>A11010406</v>
          </cell>
          <cell r="B2275" t="str">
            <v>复合维生素类药</v>
          </cell>
        </row>
        <row r="2276">
          <cell r="A2276" t="str">
            <v>A11010499</v>
          </cell>
          <cell r="B2276" t="str">
            <v>其他维生素及其衍生物</v>
          </cell>
        </row>
        <row r="2277">
          <cell r="A2277" t="str">
            <v>A110105</v>
          </cell>
          <cell r="B2277" t="str">
            <v>抗寄生虫病药</v>
          </cell>
        </row>
        <row r="2278">
          <cell r="A2278" t="str">
            <v>A11010501</v>
          </cell>
          <cell r="B2278" t="str">
            <v>奎宁及其盐</v>
          </cell>
        </row>
        <row r="2279">
          <cell r="A2279" t="str">
            <v>A11010502</v>
          </cell>
          <cell r="B2279" t="str">
            <v>氯喹类</v>
          </cell>
        </row>
        <row r="2280">
          <cell r="A2280" t="str">
            <v>A11010503</v>
          </cell>
          <cell r="B2280" t="str">
            <v>哌嗪类</v>
          </cell>
        </row>
        <row r="2281">
          <cell r="A2281" t="str">
            <v>A11010504</v>
          </cell>
          <cell r="B2281" t="str">
            <v>噻嘧啶类</v>
          </cell>
        </row>
        <row r="2282">
          <cell r="A2282" t="str">
            <v>A11010505</v>
          </cell>
          <cell r="B2282" t="str">
            <v>金鸡纳生物碱</v>
          </cell>
        </row>
        <row r="2283">
          <cell r="A2283" t="str">
            <v>A11010599</v>
          </cell>
          <cell r="B2283" t="str">
            <v>其他抗寄生虫病药</v>
          </cell>
        </row>
        <row r="2284">
          <cell r="A2284" t="str">
            <v>A110106</v>
          </cell>
          <cell r="B2284" t="str">
            <v>中枢神经系统用药</v>
          </cell>
        </row>
        <row r="2285">
          <cell r="A2285" t="str">
            <v>A11010601</v>
          </cell>
          <cell r="B2285" t="str">
            <v>巴比妥类</v>
          </cell>
        </row>
        <row r="2286">
          <cell r="A2286" t="str">
            <v>A11010602</v>
          </cell>
          <cell r="B2286" t="str">
            <v>无环酰胺类</v>
          </cell>
        </row>
        <row r="2287">
          <cell r="A2287" t="str">
            <v>A11010603</v>
          </cell>
          <cell r="B2287" t="str">
            <v>咖啡因类</v>
          </cell>
        </row>
        <row r="2288">
          <cell r="A2288" t="str">
            <v>A11010699</v>
          </cell>
          <cell r="B2288" t="str">
            <v>其他中枢神经系统用药</v>
          </cell>
        </row>
        <row r="2289">
          <cell r="A2289" t="str">
            <v>A110107</v>
          </cell>
          <cell r="B2289" t="str">
            <v>计划生育用药</v>
          </cell>
        </row>
        <row r="2290">
          <cell r="A2290" t="str">
            <v>A110108</v>
          </cell>
          <cell r="B2290" t="str">
            <v>激素类药</v>
          </cell>
        </row>
        <row r="2291">
          <cell r="A2291" t="str">
            <v>A11010801</v>
          </cell>
          <cell r="B2291" t="str">
            <v>垂体激素类药</v>
          </cell>
        </row>
        <row r="2292">
          <cell r="A2292" t="str">
            <v>A11010802</v>
          </cell>
          <cell r="B2292" t="str">
            <v>肾上腺皮质激素类药</v>
          </cell>
        </row>
        <row r="2293">
          <cell r="A2293" t="str">
            <v>A11010803</v>
          </cell>
          <cell r="B2293" t="str">
            <v>生长激素类似物</v>
          </cell>
        </row>
        <row r="2294">
          <cell r="A2294" t="str">
            <v>A11010804</v>
          </cell>
          <cell r="B2294" t="str">
            <v>葡糖醛酸内酯</v>
          </cell>
        </row>
        <row r="2295">
          <cell r="A2295" t="str">
            <v>A11010805</v>
          </cell>
          <cell r="B2295" t="str">
            <v>胰腺激素</v>
          </cell>
        </row>
        <row r="2296">
          <cell r="A2296" t="str">
            <v>A11010806</v>
          </cell>
          <cell r="B2296" t="str">
            <v>雌（甾）激素及孕激素</v>
          </cell>
        </row>
        <row r="2297">
          <cell r="A2297" t="str">
            <v>A11010899</v>
          </cell>
          <cell r="B2297" t="str">
            <v>其他激素类药</v>
          </cell>
        </row>
        <row r="2298">
          <cell r="A2298" t="str">
            <v>A110109</v>
          </cell>
          <cell r="B2298" t="str">
            <v>抗肿瘤药</v>
          </cell>
        </row>
        <row r="2299">
          <cell r="A2299" t="str">
            <v>A11010901</v>
          </cell>
          <cell r="B2299" t="str">
            <v>莫司汀类</v>
          </cell>
        </row>
        <row r="2300">
          <cell r="A2300" t="str">
            <v>A11010902</v>
          </cell>
          <cell r="B2300" t="str">
            <v>蝶呤、嘌呤类</v>
          </cell>
        </row>
        <row r="2301">
          <cell r="A2301" t="str">
            <v>A11010903</v>
          </cell>
          <cell r="B2301" t="str">
            <v>天然来源类抗肿瘤药</v>
          </cell>
        </row>
        <row r="2302">
          <cell r="A2302" t="str">
            <v>A110110</v>
          </cell>
          <cell r="B2302" t="str">
            <v>心血管系统用药</v>
          </cell>
        </row>
        <row r="2303">
          <cell r="A2303" t="str">
            <v>A11011001</v>
          </cell>
          <cell r="B2303" t="str">
            <v>苷类</v>
          </cell>
        </row>
        <row r="2304">
          <cell r="A2304" t="str">
            <v>A11011002</v>
          </cell>
          <cell r="B2304" t="str">
            <v>麦角生物碱及其衍生物以及
盐</v>
          </cell>
        </row>
        <row r="2305">
          <cell r="A2305" t="str">
            <v>A11011003</v>
          </cell>
          <cell r="B2305" t="str">
            <v>地高辛类</v>
          </cell>
        </row>
        <row r="2306">
          <cell r="A2306" t="str">
            <v>A11011004</v>
          </cell>
          <cell r="B2306" t="str">
            <v>奎尼丁类</v>
          </cell>
        </row>
        <row r="2307">
          <cell r="A2307" t="str">
            <v>A11011005</v>
          </cell>
          <cell r="B2307" t="str">
            <v>洛尔类</v>
          </cell>
        </row>
        <row r="2308">
          <cell r="A2308" t="str">
            <v>A11011099</v>
          </cell>
          <cell r="B2308" t="str">
            <v>其他心血管系统用药</v>
          </cell>
        </row>
        <row r="2309">
          <cell r="A2309" t="str">
            <v>A110111</v>
          </cell>
          <cell r="B2309" t="str">
            <v>呼吸系统用药</v>
          </cell>
        </row>
        <row r="2310">
          <cell r="A2310" t="str">
            <v>A11011101</v>
          </cell>
          <cell r="B2310" t="str">
            <v>愈创木酚类</v>
          </cell>
        </row>
        <row r="2311">
          <cell r="A2311" t="str">
            <v>A11011102</v>
          </cell>
          <cell r="B2311" t="str">
            <v>甲酚磺酸类</v>
          </cell>
        </row>
        <row r="2312">
          <cell r="A2312" t="str">
            <v>A11011103</v>
          </cell>
          <cell r="B2312" t="str">
            <v>卡拉美芬类</v>
          </cell>
        </row>
        <row r="2313">
          <cell r="A2313" t="str">
            <v>A11011104</v>
          </cell>
          <cell r="B2313" t="str">
            <v>麻黄碱类</v>
          </cell>
        </row>
        <row r="2314">
          <cell r="A2314" t="str">
            <v>A11011105</v>
          </cell>
          <cell r="B2314" t="str">
            <v>茶碱和氨茶碱类</v>
          </cell>
        </row>
        <row r="2315">
          <cell r="A2315" t="str">
            <v>A11011106</v>
          </cell>
          <cell r="B2315" t="str">
            <v>天然苷类</v>
          </cell>
        </row>
        <row r="2316">
          <cell r="A2316" t="str">
            <v>A110112</v>
          </cell>
          <cell r="B2316" t="str">
            <v>泌尿系统用药</v>
          </cell>
        </row>
        <row r="2317">
          <cell r="A2317" t="str">
            <v>A11011201</v>
          </cell>
          <cell r="B2317" t="str">
            <v>噻嗪类</v>
          </cell>
        </row>
        <row r="2318">
          <cell r="A2318" t="str">
            <v>A11011202</v>
          </cell>
          <cell r="B2318" t="str">
            <v>可可碱类</v>
          </cell>
        </row>
        <row r="2319">
          <cell r="A2319" t="str">
            <v>A11011203</v>
          </cell>
          <cell r="B2319" t="str">
            <v>天然或合成苷</v>
          </cell>
        </row>
        <row r="2320">
          <cell r="A2320" t="str">
            <v>A11011204</v>
          </cell>
          <cell r="B2320" t="str">
            <v>汞撒利类</v>
          </cell>
        </row>
        <row r="2321">
          <cell r="A2321" t="str">
            <v>A11011299</v>
          </cell>
          <cell r="B2321" t="str">
            <v>其他泌尿系统用药</v>
          </cell>
        </row>
        <row r="2322">
          <cell r="A2322" t="str">
            <v>A110113</v>
          </cell>
          <cell r="B2322" t="str">
            <v>血液系统用药</v>
          </cell>
        </row>
        <row r="2323">
          <cell r="A2323" t="str">
            <v>A11011301</v>
          </cell>
          <cell r="B2323" t="str">
            <v>肝素类</v>
          </cell>
        </row>
        <row r="2324">
          <cell r="A2324" t="str">
            <v>A11011302</v>
          </cell>
          <cell r="B2324" t="str">
            <v>香豆素类</v>
          </cell>
        </row>
        <row r="2325">
          <cell r="A2325" t="str">
            <v>A11011303</v>
          </cell>
          <cell r="B2325" t="str">
            <v>羟基淀粉类</v>
          </cell>
        </row>
        <row r="2326">
          <cell r="A2326" t="str">
            <v>A11011399</v>
          </cell>
          <cell r="B2326" t="str">
            <v>其他血液系统用药</v>
          </cell>
        </row>
        <row r="2327">
          <cell r="A2327" t="str">
            <v>A110114</v>
          </cell>
          <cell r="B2327" t="str">
            <v>诊断用原药</v>
          </cell>
        </row>
        <row r="2328">
          <cell r="A2328" t="str">
            <v>A11011401</v>
          </cell>
          <cell r="B2328" t="str">
            <v>泛影酸类</v>
          </cell>
        </row>
        <row r="2329">
          <cell r="A2329" t="str">
            <v>A11011402</v>
          </cell>
          <cell r="B2329" t="str">
            <v>葡胺类</v>
          </cell>
        </row>
        <row r="2330">
          <cell r="A2330" t="str">
            <v>A11011403</v>
          </cell>
          <cell r="B2330" t="str">
            <v>碘他拉酸类</v>
          </cell>
        </row>
        <row r="2331">
          <cell r="A2331" t="str">
            <v>A11011499</v>
          </cell>
          <cell r="B2331" t="str">
            <v>其他诊断用原药</v>
          </cell>
        </row>
        <row r="2332">
          <cell r="A2332" t="str">
            <v>A110115</v>
          </cell>
          <cell r="B2332" t="str">
            <v>调解水、电解质、酸碱平衡药</v>
          </cell>
        </row>
        <row r="2333">
          <cell r="A2333" t="str">
            <v>A11011501</v>
          </cell>
          <cell r="B2333" t="str">
            <v>葡萄糖类药</v>
          </cell>
        </row>
        <row r="2334">
          <cell r="A2334" t="str">
            <v>A11011502</v>
          </cell>
          <cell r="B2334" t="str">
            <v>糖醚、糖酯及其盐</v>
          </cell>
        </row>
        <row r="2335">
          <cell r="A2335" t="str">
            <v>A11011503</v>
          </cell>
          <cell r="B2335" t="str">
            <v>化学纯乳糖</v>
          </cell>
        </row>
        <row r="2336">
          <cell r="A2336" t="str">
            <v>A11011504</v>
          </cell>
          <cell r="B2336" t="str">
            <v>电解质平衡调节药</v>
          </cell>
        </row>
        <row r="2337">
          <cell r="A2337" t="str">
            <v>A11011505</v>
          </cell>
          <cell r="B2337" t="str">
            <v>酸碱平衡调节药</v>
          </cell>
        </row>
        <row r="2338">
          <cell r="A2338" t="str">
            <v>A11011506</v>
          </cell>
          <cell r="B2338" t="str">
            <v>透析液</v>
          </cell>
        </row>
        <row r="2339">
          <cell r="A2339" t="str">
            <v>A11011599</v>
          </cell>
          <cell r="B2339" t="str">
            <v>其他调解水、电解质、酸碱
平衡药</v>
          </cell>
        </row>
        <row r="2340">
          <cell r="A2340" t="str">
            <v>A110116</v>
          </cell>
          <cell r="B2340" t="str">
            <v>麻醉用药</v>
          </cell>
        </row>
        <row r="2341">
          <cell r="A2341" t="str">
            <v>A11011601</v>
          </cell>
          <cell r="B2341" t="str">
            <v>胆碱、胆碱盐及衍生物</v>
          </cell>
        </row>
        <row r="2342">
          <cell r="A2342" t="str">
            <v>A11011602</v>
          </cell>
          <cell r="B2342" t="str">
            <v>鸦片碱、鸦片碱衍生物及相
关盐</v>
          </cell>
        </row>
        <row r="2343">
          <cell r="A2343" t="str">
            <v>A11011603</v>
          </cell>
          <cell r="B2343" t="str">
            <v>可卡因及其盐</v>
          </cell>
        </row>
        <row r="2344">
          <cell r="A2344" t="str">
            <v>A11011699</v>
          </cell>
          <cell r="B2344" t="str">
            <v>其他麻醉用药</v>
          </cell>
        </row>
        <row r="2345">
          <cell r="A2345" t="str">
            <v>A110117</v>
          </cell>
          <cell r="B2345" t="str">
            <v>抗组织胺类药及解毒药</v>
          </cell>
        </row>
        <row r="2346">
          <cell r="A2346" t="str">
            <v>A11011701</v>
          </cell>
          <cell r="B2346" t="str">
            <v>抗组织胺类药</v>
          </cell>
        </row>
        <row r="2347">
          <cell r="A2347" t="str">
            <v>A11011702</v>
          </cell>
          <cell r="B2347" t="str">
            <v>解毒药</v>
          </cell>
        </row>
        <row r="2348">
          <cell r="A2348" t="str">
            <v>A11011703</v>
          </cell>
          <cell r="B2348" t="str">
            <v>放射性同位素药</v>
          </cell>
        </row>
        <row r="2349">
          <cell r="A2349" t="str">
            <v>A11011799</v>
          </cell>
          <cell r="B2349" t="str">
            <v>其他抗组织胺类药及解毒
药</v>
          </cell>
        </row>
        <row r="2350">
          <cell r="A2350" t="str">
            <v>A110118</v>
          </cell>
          <cell r="B2350" t="str">
            <v>生化药(酶及辅酶)</v>
          </cell>
        </row>
        <row r="2351">
          <cell r="A2351" t="str">
            <v>A11011801</v>
          </cell>
          <cell r="B2351" t="str">
            <v>卵磷脂、相关磷氨基类脂</v>
          </cell>
        </row>
        <row r="2352">
          <cell r="A2352" t="str">
            <v>A11011802</v>
          </cell>
          <cell r="B2352" t="str">
            <v>氨基酸及蛋白质类药（原
药）</v>
          </cell>
        </row>
        <row r="2353">
          <cell r="A2353" t="str">
            <v>A11011899</v>
          </cell>
          <cell r="B2353" t="str">
            <v>其他生化药</v>
          </cell>
        </row>
        <row r="2354">
          <cell r="A2354" t="str">
            <v>A110119</v>
          </cell>
          <cell r="B2354" t="str">
            <v>消毒防腐及创伤外科用药</v>
          </cell>
        </row>
        <row r="2355">
          <cell r="A2355" t="str">
            <v>A11011901</v>
          </cell>
          <cell r="B2355" t="str">
            <v>吖啶类药</v>
          </cell>
        </row>
        <row r="2356">
          <cell r="A2356" t="str">
            <v>A11011902</v>
          </cell>
          <cell r="B2356" t="str">
            <v>氯己定类药</v>
          </cell>
        </row>
        <row r="2357">
          <cell r="A2357" t="str">
            <v>A11011903</v>
          </cell>
          <cell r="B2357" t="str">
            <v>汞类药</v>
          </cell>
        </row>
        <row r="2358">
          <cell r="A2358" t="str">
            <v>A11011904</v>
          </cell>
          <cell r="B2358" t="str">
            <v>败坏翘摇素</v>
          </cell>
        </row>
        <row r="2359">
          <cell r="A2359" t="str">
            <v>A11011905</v>
          </cell>
          <cell r="B2359" t="str">
            <v>丙酰基内酯</v>
          </cell>
        </row>
        <row r="2360">
          <cell r="A2360" t="str">
            <v>A11011999</v>
          </cell>
          <cell r="B2360" t="str">
            <v>其他消毒防腐及创伤外科
用药</v>
          </cell>
        </row>
        <row r="2361">
          <cell r="A2361" t="str">
            <v>A110120</v>
          </cell>
          <cell r="B2361" t="str">
            <v>制剂用辅料及附加剂</v>
          </cell>
        </row>
        <row r="2362">
          <cell r="A2362" t="str">
            <v>A11012001</v>
          </cell>
          <cell r="B2362" t="str">
            <v>专用于人或兽药凝胶制品</v>
          </cell>
        </row>
        <row r="2363">
          <cell r="A2363" t="str">
            <v>A11012002</v>
          </cell>
          <cell r="B2363" t="str">
            <v>专用于人或兽药润滑剂</v>
          </cell>
        </row>
        <row r="2364">
          <cell r="A2364" t="str">
            <v>A11012003</v>
          </cell>
          <cell r="B2364" t="str">
            <v>专用于人或兽药偶合剂</v>
          </cell>
        </row>
        <row r="2365">
          <cell r="A2365" t="str">
            <v>A11012099</v>
          </cell>
          <cell r="B2365" t="str">
            <v>其他制剂用辅料及附加剂</v>
          </cell>
        </row>
        <row r="2366">
          <cell r="A2366" t="str">
            <v>A1102</v>
          </cell>
          <cell r="B2366" t="str">
            <v>化学药品制剂</v>
          </cell>
        </row>
        <row r="2367">
          <cell r="A2367" t="str">
            <v>A110201</v>
          </cell>
          <cell r="B2367" t="str">
            <v>冻干粉针剂</v>
          </cell>
        </row>
        <row r="2368">
          <cell r="A2368" t="str">
            <v>A11020101</v>
          </cell>
          <cell r="B2368" t="str">
            <v>注射用胸腺素</v>
          </cell>
        </row>
        <row r="2369">
          <cell r="A2369" t="str">
            <v>A11020102</v>
          </cell>
          <cell r="B2369" t="str">
            <v>注射用重组人粒细胞巨噬
细胞集落刺激因子</v>
          </cell>
        </row>
        <row r="2370">
          <cell r="A2370" t="str">
            <v>A11020103</v>
          </cell>
          <cell r="B2370" t="str">
            <v>注射用重组人白介素-2（冻
干粉针剂）</v>
          </cell>
        </row>
        <row r="2371">
          <cell r="A2371" t="str">
            <v>A11020104</v>
          </cell>
          <cell r="B2371" t="str">
            <v>注射用重组人干扰素</v>
          </cell>
        </row>
        <row r="2372">
          <cell r="A2372" t="str">
            <v>A11020105</v>
          </cell>
          <cell r="B2372" t="str">
            <v>注射用核糖核酸</v>
          </cell>
        </row>
        <row r="2373">
          <cell r="A2373" t="str">
            <v>A11020106</v>
          </cell>
          <cell r="B2373" t="str">
            <v>低精蛋白胰岛素注射液</v>
          </cell>
        </row>
        <row r="2374">
          <cell r="A2374" t="str">
            <v>A11020107</v>
          </cell>
          <cell r="B2374" t="str">
            <v>注射用人血白蛋白</v>
          </cell>
        </row>
        <row r="2375">
          <cell r="A2375" t="str">
            <v>A11020108</v>
          </cell>
          <cell r="B2375" t="str">
            <v>注射用重组人生长激素</v>
          </cell>
        </row>
        <row r="2376">
          <cell r="A2376" t="str">
            <v>A11020199</v>
          </cell>
          <cell r="B2376" t="str">
            <v>其他冻干粉针剂</v>
          </cell>
        </row>
        <row r="2377">
          <cell r="A2377" t="str">
            <v>A110202</v>
          </cell>
          <cell r="B2377" t="str">
            <v>粉针剂</v>
          </cell>
        </row>
        <row r="2378">
          <cell r="A2378" t="str">
            <v>A11020201</v>
          </cell>
          <cell r="B2378" t="str">
            <v>含有青霉素及其衍生物粉
针剂</v>
          </cell>
        </row>
        <row r="2379">
          <cell r="A2379" t="str">
            <v>A11020202</v>
          </cell>
          <cell r="B2379" t="str">
            <v>含有链霉素及其衍生物粉
针剂</v>
          </cell>
        </row>
        <row r="2380">
          <cell r="A2380" t="str">
            <v>A11020203</v>
          </cell>
          <cell r="B2380" t="str">
            <v>头孢类粉针剂</v>
          </cell>
        </row>
        <row r="2381">
          <cell r="A2381" t="str">
            <v>A11020204</v>
          </cell>
          <cell r="B2381" t="str">
            <v>含有相关抗菌素生物粉针
剂</v>
          </cell>
        </row>
        <row r="2382">
          <cell r="A2382" t="str">
            <v>A11020205</v>
          </cell>
          <cell r="B2382" t="str">
            <v>含有皮质甾类激素及其衍
生物粉针剂</v>
          </cell>
        </row>
        <row r="2383">
          <cell r="A2383" t="str">
            <v>A11020299</v>
          </cell>
          <cell r="B2383" t="str">
            <v>其他混合或非混合产品构
成粉针剂</v>
          </cell>
        </row>
        <row r="2384">
          <cell r="A2384" t="str">
            <v>A110203</v>
          </cell>
          <cell r="B2384" t="str">
            <v>注射液</v>
          </cell>
        </row>
        <row r="2385">
          <cell r="A2385" t="str">
            <v>A11020301</v>
          </cell>
          <cell r="B2385" t="str">
            <v>含有相关抗菌素注射液</v>
          </cell>
        </row>
        <row r="2386">
          <cell r="A2386" t="str">
            <v>A11020302</v>
          </cell>
          <cell r="B2386" t="str">
            <v>含有维生素原和维生素注
射液</v>
          </cell>
        </row>
        <row r="2387">
          <cell r="A2387" t="str">
            <v>A11020303</v>
          </cell>
          <cell r="B2387" t="str">
            <v>含有皮质甾类激素及其衍
生物注射液</v>
          </cell>
        </row>
        <row r="2388">
          <cell r="A2388" t="str">
            <v>A11020304</v>
          </cell>
          <cell r="B2388" t="str">
            <v>含有奎宁或其盐注射液</v>
          </cell>
        </row>
        <row r="2389">
          <cell r="A2389" t="str">
            <v>A11020305</v>
          </cell>
          <cell r="B2389" t="str">
            <v>含有生物碱及其衍生物注
射液</v>
          </cell>
        </row>
        <row r="2390">
          <cell r="A2390" t="str">
            <v>A11020306</v>
          </cell>
          <cell r="B2390" t="str">
            <v>含有胰岛素注射液</v>
          </cell>
        </row>
        <row r="2391">
          <cell r="A2391" t="str">
            <v>A11020307</v>
          </cell>
          <cell r="B2391" t="str">
            <v>避孕药注射液</v>
          </cell>
        </row>
        <row r="2392">
          <cell r="A2392" t="str">
            <v>A11020399</v>
          </cell>
          <cell r="B2392" t="str">
            <v>其他混合或非混合产品构
成注射液</v>
          </cell>
        </row>
        <row r="2393">
          <cell r="A2393" t="str">
            <v>A110204</v>
          </cell>
          <cell r="B2393" t="str">
            <v>输液</v>
          </cell>
        </row>
        <row r="2394">
          <cell r="A2394" t="str">
            <v>A11020401</v>
          </cell>
          <cell r="B2394" t="str">
            <v>含有抗菌素输液</v>
          </cell>
        </row>
        <row r="2395">
          <cell r="A2395" t="str">
            <v>A11020499</v>
          </cell>
          <cell r="B2395" t="str">
            <v>其他混合或非混合输液</v>
          </cell>
        </row>
        <row r="2396">
          <cell r="A2396" t="str">
            <v>A110205</v>
          </cell>
          <cell r="B2396" t="str">
            <v>片剂</v>
          </cell>
        </row>
        <row r="2397">
          <cell r="A2397" t="str">
            <v>A11020501</v>
          </cell>
          <cell r="B2397" t="str">
            <v>含有青霉素及其衍生物片
剂</v>
          </cell>
        </row>
        <row r="2398">
          <cell r="A2398" t="str">
            <v>A11020502</v>
          </cell>
          <cell r="B2398" t="str">
            <v>含有链霉素及其衍生物片
剂</v>
          </cell>
        </row>
        <row r="2399">
          <cell r="A2399" t="str">
            <v>A11020503</v>
          </cell>
          <cell r="B2399" t="str">
            <v>含有先锋霉素片剂</v>
          </cell>
        </row>
        <row r="2400">
          <cell r="A2400" t="str">
            <v>A11020504</v>
          </cell>
          <cell r="B2400" t="str">
            <v>含有抗菌素片剂</v>
          </cell>
        </row>
        <row r="2401">
          <cell r="A2401" t="str">
            <v>A11020505</v>
          </cell>
          <cell r="B2401" t="str">
            <v>含有奎宁或其盐的片剂</v>
          </cell>
        </row>
        <row r="2402">
          <cell r="A2402" t="str">
            <v>A11020506</v>
          </cell>
          <cell r="B2402" t="str">
            <v>含有磺胺类片剂</v>
          </cell>
        </row>
        <row r="2403">
          <cell r="A2403" t="str">
            <v>A11020507</v>
          </cell>
          <cell r="B2403" t="str">
            <v>含有联苯双酯片剂</v>
          </cell>
        </row>
        <row r="2404">
          <cell r="A2404" t="str">
            <v>A11020508</v>
          </cell>
          <cell r="B2404" t="str">
            <v>含有维生素及其衍生物片
剂</v>
          </cell>
        </row>
        <row r="2405">
          <cell r="A2405" t="str">
            <v>A11020509</v>
          </cell>
          <cell r="B2405" t="str">
            <v>含有皮质甾类激素及其衍
生物片剂</v>
          </cell>
        </row>
        <row r="2406">
          <cell r="A2406" t="str">
            <v>A11020510</v>
          </cell>
          <cell r="B2406" t="str">
            <v>含有生物碱及其衍生物的
片剂</v>
          </cell>
        </row>
        <row r="2407">
          <cell r="A2407" t="str">
            <v>A11020511</v>
          </cell>
          <cell r="B2407" t="str">
            <v>避孕药片剂</v>
          </cell>
        </row>
        <row r="2408">
          <cell r="A2408" t="str">
            <v>A11020599</v>
          </cell>
          <cell r="B2408" t="str">
            <v>其他混合产品构成片剂</v>
          </cell>
        </row>
        <row r="2409">
          <cell r="A2409" t="str">
            <v>A110206</v>
          </cell>
          <cell r="B2409" t="str">
            <v>胶囊剂</v>
          </cell>
        </row>
        <row r="2410">
          <cell r="A2410" t="str">
            <v>A11020601</v>
          </cell>
          <cell r="B2410" t="str">
            <v>含有青霉素及其衍生物胶
囊</v>
          </cell>
        </row>
        <row r="2411">
          <cell r="A2411" t="str">
            <v>A11020602</v>
          </cell>
          <cell r="B2411" t="str">
            <v>含有链霉素及其衍生物胶
囊</v>
          </cell>
        </row>
        <row r="2412">
          <cell r="A2412" t="str">
            <v>A11020603</v>
          </cell>
          <cell r="B2412" t="str">
            <v>含有先锋霉素胶囊</v>
          </cell>
        </row>
        <row r="2413">
          <cell r="A2413" t="str">
            <v>A11020604</v>
          </cell>
          <cell r="B2413" t="str">
            <v>含有相关抗菌素胶囊</v>
          </cell>
        </row>
        <row r="2414">
          <cell r="A2414" t="str">
            <v>A11020605</v>
          </cell>
          <cell r="B2414" t="str">
            <v>含有维生素及其衍生物胶
囊</v>
          </cell>
        </row>
        <row r="2415">
          <cell r="A2415" t="str">
            <v>A11020699</v>
          </cell>
          <cell r="B2415" t="str">
            <v>其他混合或非混合产品构
成胶囊</v>
          </cell>
        </row>
        <row r="2416">
          <cell r="A2416" t="str">
            <v>A110207</v>
          </cell>
          <cell r="B2416" t="str">
            <v>颗粒剂</v>
          </cell>
        </row>
        <row r="2417">
          <cell r="A2417" t="str">
            <v>A11020701</v>
          </cell>
          <cell r="B2417" t="str">
            <v>含有青霉素及其衍生物颗
粒剂</v>
          </cell>
        </row>
        <row r="2418">
          <cell r="A2418" t="str">
            <v>A11020702</v>
          </cell>
          <cell r="B2418" t="str">
            <v>含有链霉素及其衍生物颗
粒剂</v>
          </cell>
        </row>
        <row r="2419">
          <cell r="A2419" t="str">
            <v>A11020703</v>
          </cell>
          <cell r="B2419" t="str">
            <v>含有先锋霉素颗粒剂</v>
          </cell>
        </row>
        <row r="2420">
          <cell r="A2420" t="str">
            <v>A11020704</v>
          </cell>
          <cell r="B2420" t="str">
            <v>含有相关抗菌素颗粒剂</v>
          </cell>
        </row>
        <row r="2421">
          <cell r="A2421" t="str">
            <v>A11020799</v>
          </cell>
          <cell r="B2421" t="str">
            <v>其他混合或非混合产品构
成颗粒剂</v>
          </cell>
        </row>
        <row r="2422">
          <cell r="A2422" t="str">
            <v>A110208</v>
          </cell>
          <cell r="B2422" t="str">
            <v>缓释控释片</v>
          </cell>
        </row>
        <row r="2423">
          <cell r="A2423" t="str">
            <v>A11020801</v>
          </cell>
          <cell r="B2423" t="str">
            <v>含有抗菌素缓释控释片</v>
          </cell>
        </row>
        <row r="2424">
          <cell r="A2424" t="str">
            <v>A11020802</v>
          </cell>
          <cell r="B2424" t="str">
            <v>含有奎宁或其盐的缓释控
释片</v>
          </cell>
        </row>
        <row r="2425">
          <cell r="A2425" t="str">
            <v>A11020803</v>
          </cell>
          <cell r="B2425" t="str">
            <v>含有磺胺类缓释控释片</v>
          </cell>
        </row>
        <row r="2426">
          <cell r="A2426" t="str">
            <v>A11020804</v>
          </cell>
          <cell r="B2426" t="str">
            <v>含有联苯双酯缓释控释片</v>
          </cell>
        </row>
        <row r="2427">
          <cell r="A2427" t="str">
            <v>A11020805</v>
          </cell>
          <cell r="B2427" t="str">
            <v>含有维生素及其衍生物缓
释控释片</v>
          </cell>
        </row>
        <row r="2428">
          <cell r="A2428" t="str">
            <v>A11020806</v>
          </cell>
          <cell r="B2428" t="str">
            <v>含有皮质甾类激素及其衍
生物缓释控释片</v>
          </cell>
        </row>
        <row r="2429">
          <cell r="A2429" t="str">
            <v>A11020807</v>
          </cell>
          <cell r="B2429" t="str">
            <v>含有生物碱及其衍生物缓
释控释片</v>
          </cell>
        </row>
        <row r="2430">
          <cell r="A2430" t="str">
            <v>A11020899</v>
          </cell>
          <cell r="B2430" t="str">
            <v>其他混合或非混合产品构
成缓释控释片</v>
          </cell>
        </row>
        <row r="2431">
          <cell r="A2431" t="str">
            <v>A110209</v>
          </cell>
          <cell r="B2431" t="str">
            <v>滴剂</v>
          </cell>
        </row>
        <row r="2432">
          <cell r="A2432" t="str">
            <v>A110210</v>
          </cell>
          <cell r="B2432" t="str">
            <v>膏霜剂</v>
          </cell>
        </row>
        <row r="2433">
          <cell r="A2433" t="str">
            <v>A110211</v>
          </cell>
          <cell r="B2433" t="str">
            <v>栓剂</v>
          </cell>
        </row>
        <row r="2434">
          <cell r="A2434" t="str">
            <v>A110212</v>
          </cell>
          <cell r="B2434" t="str">
            <v>气雾剂</v>
          </cell>
        </row>
        <row r="2435">
          <cell r="A2435" t="str">
            <v>A110213</v>
          </cell>
          <cell r="B2435" t="str">
            <v>口服液体制剂</v>
          </cell>
        </row>
        <row r="2436">
          <cell r="A2436" t="str">
            <v>A110214</v>
          </cell>
          <cell r="B2436" t="str">
            <v>外用液体制剂</v>
          </cell>
        </row>
        <row r="2437">
          <cell r="A2437" t="str">
            <v>A110215</v>
          </cell>
          <cell r="B2437" t="str">
            <v>避孕药物用具</v>
          </cell>
        </row>
        <row r="2438">
          <cell r="A2438" t="str">
            <v>A11021501</v>
          </cell>
          <cell r="B2438" t="str">
            <v>避孕环</v>
          </cell>
        </row>
        <row r="2439">
          <cell r="A2439" t="str">
            <v>A11021502</v>
          </cell>
          <cell r="B2439" t="str">
            <v>避孕胶棒、膜</v>
          </cell>
        </row>
        <row r="2440">
          <cell r="A2440" t="str">
            <v>A11021599</v>
          </cell>
          <cell r="B2440" t="str">
            <v>其他避孕药物用具</v>
          </cell>
        </row>
        <row r="2441">
          <cell r="A2441" t="str">
            <v>A1103</v>
          </cell>
          <cell r="B2441" t="str">
            <v>中药饮片</v>
          </cell>
        </row>
        <row r="2442">
          <cell r="A2442" t="str">
            <v>A110301</v>
          </cell>
          <cell r="B2442" t="str">
            <v>植物类饮片</v>
          </cell>
        </row>
        <row r="2443">
          <cell r="A2443" t="str">
            <v>A11030101</v>
          </cell>
          <cell r="B2443" t="str">
            <v>根及根茎类饮片</v>
          </cell>
        </row>
        <row r="2444">
          <cell r="A2444" t="str">
            <v>A11030102</v>
          </cell>
          <cell r="B2444" t="str">
            <v>块、根、茎类饮片</v>
          </cell>
        </row>
        <row r="2445">
          <cell r="A2445" t="str">
            <v>A11030103</v>
          </cell>
          <cell r="B2445" t="str">
            <v>藤、茎类饮片</v>
          </cell>
        </row>
        <row r="2446">
          <cell r="A2446" t="str">
            <v>A11030104</v>
          </cell>
          <cell r="B2446" t="str">
            <v>木、心材类饮片</v>
          </cell>
        </row>
        <row r="2447">
          <cell r="A2447" t="str">
            <v>A11030105</v>
          </cell>
          <cell r="B2447" t="str">
            <v>树皮类饮片</v>
          </cell>
        </row>
        <row r="2448">
          <cell r="A2448" t="str">
            <v>A11030106</v>
          </cell>
          <cell r="B2448" t="str">
            <v>叶片类饮片</v>
          </cell>
        </row>
        <row r="2449">
          <cell r="A2449" t="str">
            <v>A11030107</v>
          </cell>
          <cell r="B2449" t="str">
            <v>花、蕊类饮片</v>
          </cell>
        </row>
        <row r="2450">
          <cell r="A2450" t="str">
            <v>A11030108</v>
          </cell>
          <cell r="B2450" t="str">
            <v>果实、种子类饮片</v>
          </cell>
        </row>
        <row r="2451">
          <cell r="A2451" t="str">
            <v>A11030109</v>
          </cell>
          <cell r="B2451" t="str">
            <v>草类饮片</v>
          </cell>
        </row>
        <row r="2452">
          <cell r="A2452" t="str">
            <v>A11030110</v>
          </cell>
          <cell r="B2452" t="str">
            <v>藻、菌、地衣类饮片</v>
          </cell>
        </row>
        <row r="2453">
          <cell r="A2453" t="str">
            <v>A11030111</v>
          </cell>
          <cell r="B2453" t="str">
            <v>植物加工类饮片</v>
          </cell>
        </row>
        <row r="2454">
          <cell r="A2454" t="str">
            <v>A11030199</v>
          </cell>
          <cell r="B2454" t="str">
            <v>其他植物类饮片</v>
          </cell>
        </row>
        <row r="2455">
          <cell r="A2455" t="str">
            <v>A110302</v>
          </cell>
          <cell r="B2455" t="str">
            <v>动物类饮片</v>
          </cell>
        </row>
        <row r="2456">
          <cell r="A2456" t="str">
            <v>A11030201</v>
          </cell>
          <cell r="B2456" t="str">
            <v>动物全体类饮片</v>
          </cell>
        </row>
        <row r="2457">
          <cell r="A2457" t="str">
            <v>A11030202</v>
          </cell>
          <cell r="B2457" t="str">
            <v>去内脏动物类饮片</v>
          </cell>
        </row>
        <row r="2458">
          <cell r="A2458" t="str">
            <v>A11030203</v>
          </cell>
          <cell r="B2458" t="str">
            <v>动物皮、角类饮片</v>
          </cell>
        </row>
        <row r="2459">
          <cell r="A2459" t="str">
            <v>A11030204</v>
          </cell>
          <cell r="B2459" t="str">
            <v>动物鳞片、贝壳类饮片</v>
          </cell>
        </row>
        <row r="2460">
          <cell r="A2460" t="str">
            <v>A11030205</v>
          </cell>
          <cell r="B2460" t="str">
            <v>动物骨骼、脏器类饮片</v>
          </cell>
        </row>
        <row r="2461">
          <cell r="A2461" t="str">
            <v>A11030206</v>
          </cell>
          <cell r="B2461" t="str">
            <v>动物产物、加工类饮片</v>
          </cell>
        </row>
        <row r="2462">
          <cell r="A2462" t="str">
            <v>A110303</v>
          </cell>
          <cell r="B2462" t="str">
            <v>矿物类饮片</v>
          </cell>
        </row>
        <row r="2463">
          <cell r="A2463" t="str">
            <v>A11030301</v>
          </cell>
          <cell r="B2463" t="str">
            <v>白矾类饮片</v>
          </cell>
        </row>
        <row r="2464">
          <cell r="A2464" t="str">
            <v>A11030302</v>
          </cell>
          <cell r="B2464" t="str">
            <v>大青盐类饮片</v>
          </cell>
        </row>
        <row r="2465">
          <cell r="A2465" t="str">
            <v>A11030303</v>
          </cell>
          <cell r="B2465" t="str">
            <v>磁石类饮片</v>
          </cell>
        </row>
        <row r="2466">
          <cell r="A2466" t="str">
            <v>A11030304</v>
          </cell>
          <cell r="B2466" t="str">
            <v>胆矾类饮片</v>
          </cell>
        </row>
        <row r="2467">
          <cell r="A2467" t="str">
            <v>A11030305</v>
          </cell>
          <cell r="B2467" t="str">
            <v>赤石脂类饮片</v>
          </cell>
        </row>
        <row r="2468">
          <cell r="A2468" t="str">
            <v>A11030306</v>
          </cell>
          <cell r="B2468" t="str">
            <v>鹅管石类饮片</v>
          </cell>
        </row>
        <row r="2469">
          <cell r="A2469" t="str">
            <v>A11030307</v>
          </cell>
          <cell r="B2469" t="str">
            <v>红粉类饮片</v>
          </cell>
        </row>
        <row r="2470">
          <cell r="A2470" t="str">
            <v>A11030308</v>
          </cell>
          <cell r="B2470" t="str">
            <v>花蕊石类饮片</v>
          </cell>
        </row>
        <row r="2471">
          <cell r="A2471" t="str">
            <v>A11030309</v>
          </cell>
          <cell r="B2471" t="str">
            <v>海浮石类饮片</v>
          </cell>
        </row>
        <row r="2472">
          <cell r="A2472" t="str">
            <v>A11030310</v>
          </cell>
          <cell r="B2472" t="str">
            <v>金礞石类饮片</v>
          </cell>
        </row>
        <row r="2473">
          <cell r="A2473" t="str">
            <v>A11030311</v>
          </cell>
          <cell r="B2473" t="str">
            <v>硫磺类饮片</v>
          </cell>
        </row>
        <row r="2474">
          <cell r="A2474" t="str">
            <v>A11030312</v>
          </cell>
          <cell r="B2474" t="str">
            <v>密陀僧类饮片</v>
          </cell>
        </row>
        <row r="2475">
          <cell r="A2475" t="str">
            <v>A11030313</v>
          </cell>
          <cell r="B2475" t="str">
            <v>寒水石类饮片</v>
          </cell>
        </row>
        <row r="2476">
          <cell r="A2476" t="str">
            <v>A11030314</v>
          </cell>
          <cell r="B2476" t="str">
            <v>紫硇砂类饮片</v>
          </cell>
        </row>
        <row r="2477">
          <cell r="A2477" t="str">
            <v>A11030315</v>
          </cell>
          <cell r="B2477" t="str">
            <v>硼砂类饮片</v>
          </cell>
        </row>
        <row r="2478">
          <cell r="A2478" t="str">
            <v>A11030316</v>
          </cell>
          <cell r="B2478" t="str">
            <v>青礞石类饮片</v>
          </cell>
        </row>
        <row r="2479">
          <cell r="A2479" t="str">
            <v>A11030317</v>
          </cell>
          <cell r="B2479" t="str">
            <v>轻粉类饮片</v>
          </cell>
        </row>
        <row r="2480">
          <cell r="A2480" t="str">
            <v>A11030318</v>
          </cell>
          <cell r="B2480" t="str">
            <v>石膏类饮片</v>
          </cell>
        </row>
        <row r="2481">
          <cell r="A2481" t="str">
            <v>A11030319</v>
          </cell>
          <cell r="B2481" t="str">
            <v>龙齿类饮片</v>
          </cell>
        </row>
        <row r="2482">
          <cell r="A2482" t="str">
            <v>A11030320</v>
          </cell>
          <cell r="B2482" t="str">
            <v>龙骨类饮片</v>
          </cell>
        </row>
        <row r="2483">
          <cell r="A2483" t="str">
            <v>A11030321</v>
          </cell>
          <cell r="B2483" t="str">
            <v>炉甘石类饮片</v>
          </cell>
        </row>
        <row r="2484">
          <cell r="A2484" t="str">
            <v>A11030322</v>
          </cell>
          <cell r="B2484" t="str">
            <v>雄黄类饮片</v>
          </cell>
        </row>
        <row r="2485">
          <cell r="A2485" t="str">
            <v>A11030323</v>
          </cell>
          <cell r="B2485" t="str">
            <v>赭石类饮片</v>
          </cell>
        </row>
        <row r="2486">
          <cell r="A2486" t="str">
            <v>A11030324</v>
          </cell>
          <cell r="B2486" t="str">
            <v>钟乳石类饮片</v>
          </cell>
        </row>
        <row r="2487">
          <cell r="A2487" t="str">
            <v>A11030325</v>
          </cell>
          <cell r="B2487" t="str">
            <v>紫石英类饮片</v>
          </cell>
        </row>
        <row r="2488">
          <cell r="A2488" t="str">
            <v>A11030326</v>
          </cell>
          <cell r="B2488" t="str">
            <v>自然铜类饮片</v>
          </cell>
        </row>
        <row r="2489">
          <cell r="A2489" t="str">
            <v>A11030327</v>
          </cell>
          <cell r="B2489" t="str">
            <v>云母石类饮片</v>
          </cell>
        </row>
        <row r="2490">
          <cell r="A2490" t="str">
            <v>A11030328</v>
          </cell>
          <cell r="B2490" t="str">
            <v>禹粮石类饮片</v>
          </cell>
        </row>
        <row r="2491">
          <cell r="A2491" t="str">
            <v>A11030399</v>
          </cell>
          <cell r="B2491" t="str">
            <v>其他矿物类饮片</v>
          </cell>
        </row>
        <row r="2492">
          <cell r="A2492" t="str">
            <v>A110399</v>
          </cell>
          <cell r="B2492" t="str">
            <v>其他中药饮片</v>
          </cell>
        </row>
        <row r="2493">
          <cell r="A2493" t="str">
            <v>A1104</v>
          </cell>
          <cell r="B2493" t="str">
            <v>中成药</v>
          </cell>
        </row>
        <row r="2494">
          <cell r="A2494" t="str">
            <v>A110401</v>
          </cell>
          <cell r="B2494" t="str">
            <v>中成药丸剂</v>
          </cell>
        </row>
        <row r="2495">
          <cell r="A2495" t="str">
            <v>A11040101</v>
          </cell>
          <cell r="B2495" t="str">
            <v>解表丸丸剂</v>
          </cell>
        </row>
        <row r="2496">
          <cell r="A2496" t="str">
            <v>A11040102</v>
          </cell>
          <cell r="B2496" t="str">
            <v>泻下丸剂</v>
          </cell>
        </row>
        <row r="2497">
          <cell r="A2497" t="str">
            <v>A11040103</v>
          </cell>
          <cell r="B2497" t="str">
            <v>和解丸剂</v>
          </cell>
        </row>
        <row r="2498">
          <cell r="A2498" t="str">
            <v>A11040104</v>
          </cell>
          <cell r="B2498" t="str">
            <v>温里丸剂</v>
          </cell>
        </row>
        <row r="2499">
          <cell r="A2499" t="str">
            <v>A11040105</v>
          </cell>
          <cell r="B2499" t="str">
            <v>清热丸剂</v>
          </cell>
        </row>
        <row r="2500">
          <cell r="A2500" t="str">
            <v>A11040106</v>
          </cell>
          <cell r="B2500" t="str">
            <v>祛暑丸剂</v>
          </cell>
        </row>
        <row r="2501">
          <cell r="A2501" t="str">
            <v>A11040107</v>
          </cell>
          <cell r="B2501" t="str">
            <v>补益丸剂</v>
          </cell>
        </row>
        <row r="2502">
          <cell r="A2502" t="str">
            <v>A11040108</v>
          </cell>
          <cell r="B2502" t="str">
            <v>固涩丸剂</v>
          </cell>
        </row>
        <row r="2503">
          <cell r="A2503" t="str">
            <v>A11040109</v>
          </cell>
          <cell r="B2503" t="str">
            <v>安神丸剂</v>
          </cell>
        </row>
        <row r="2504">
          <cell r="A2504" t="str">
            <v>A11040110</v>
          </cell>
          <cell r="B2504" t="str">
            <v>开窍丸剂</v>
          </cell>
        </row>
        <row r="2505">
          <cell r="A2505" t="str">
            <v>A11040111</v>
          </cell>
          <cell r="B2505" t="str">
            <v>理气丸剂</v>
          </cell>
        </row>
        <row r="2506">
          <cell r="A2506" t="str">
            <v>A11040112</v>
          </cell>
          <cell r="B2506" t="str">
            <v>理血丸剂</v>
          </cell>
        </row>
        <row r="2507">
          <cell r="A2507" t="str">
            <v>A11040113</v>
          </cell>
          <cell r="B2507" t="str">
            <v>止血丸剂</v>
          </cell>
        </row>
        <row r="2508">
          <cell r="A2508" t="str">
            <v>A11040114</v>
          </cell>
          <cell r="B2508" t="str">
            <v>治风丸剂</v>
          </cell>
        </row>
        <row r="2509">
          <cell r="A2509" t="str">
            <v>A11040115</v>
          </cell>
          <cell r="B2509" t="str">
            <v>祛湿丸剂</v>
          </cell>
        </row>
        <row r="2510">
          <cell r="A2510" t="str">
            <v>A11040116</v>
          </cell>
          <cell r="B2510" t="str">
            <v>祛风湿丸剂</v>
          </cell>
        </row>
        <row r="2511">
          <cell r="A2511" t="str">
            <v>A11040117</v>
          </cell>
          <cell r="B2511" t="str">
            <v>祛痰丸剂</v>
          </cell>
        </row>
        <row r="2512">
          <cell r="A2512" t="str">
            <v>A11040118</v>
          </cell>
          <cell r="B2512" t="str">
            <v>止咳平喘丸剂</v>
          </cell>
        </row>
        <row r="2513">
          <cell r="A2513" t="str">
            <v>A11040119</v>
          </cell>
          <cell r="B2513" t="str">
            <v>消食丸剂</v>
          </cell>
        </row>
        <row r="2514">
          <cell r="A2514" t="str">
            <v>A11040120</v>
          </cell>
          <cell r="B2514" t="str">
            <v>治泻、痢丸剂</v>
          </cell>
        </row>
        <row r="2515">
          <cell r="A2515" t="str">
            <v>A11040121</v>
          </cell>
          <cell r="B2515" t="str">
            <v>小儿镇惊丸剂</v>
          </cell>
        </row>
        <row r="2516">
          <cell r="A2516" t="str">
            <v>A11040122</v>
          </cell>
          <cell r="B2516" t="str">
            <v>调经、止带丸剂</v>
          </cell>
        </row>
        <row r="2517">
          <cell r="A2517" t="str">
            <v>A11040123</v>
          </cell>
          <cell r="B2517" t="str">
            <v>治产后病丸剂</v>
          </cell>
        </row>
        <row r="2518">
          <cell r="A2518" t="str">
            <v>A11040124</v>
          </cell>
          <cell r="B2518" t="str">
            <v>安胎丸剂</v>
          </cell>
        </row>
        <row r="2519">
          <cell r="A2519" t="str">
            <v>A11040125</v>
          </cell>
          <cell r="B2519" t="str">
            <v>利咽丸剂</v>
          </cell>
        </row>
        <row r="2520">
          <cell r="A2520" t="str">
            <v>A11040126</v>
          </cell>
          <cell r="B2520" t="str">
            <v>明目丸剂</v>
          </cell>
        </row>
        <row r="2521">
          <cell r="A2521" t="str">
            <v>A11040127</v>
          </cell>
          <cell r="B2521" t="str">
            <v>通鼻丸剂</v>
          </cell>
        </row>
        <row r="2522">
          <cell r="A2522" t="str">
            <v>A11040128</v>
          </cell>
          <cell r="B2522" t="str">
            <v>治耳丸剂</v>
          </cell>
        </row>
        <row r="2523">
          <cell r="A2523" t="str">
            <v>A11040129</v>
          </cell>
          <cell r="B2523" t="str">
            <v>驱虫、杀虫、止痒丸剂</v>
          </cell>
        </row>
        <row r="2524">
          <cell r="A2524" t="str">
            <v>A11040130</v>
          </cell>
          <cell r="B2524" t="str">
            <v>治痔丸剂</v>
          </cell>
        </row>
        <row r="2525">
          <cell r="A2525" t="str">
            <v>A11040131</v>
          </cell>
          <cell r="B2525" t="str">
            <v>治疮疡丸剂</v>
          </cell>
        </row>
        <row r="2526">
          <cell r="A2526" t="str">
            <v>A11040132</v>
          </cell>
          <cell r="B2526" t="str">
            <v>止酸解痉治胃痛丸剂</v>
          </cell>
        </row>
        <row r="2527">
          <cell r="A2527" t="str">
            <v>A11040133</v>
          </cell>
          <cell r="B2527" t="str">
            <v>抗痨丸剂</v>
          </cell>
        </row>
        <row r="2528">
          <cell r="A2528" t="str">
            <v>A11040134</v>
          </cell>
          <cell r="B2528" t="str">
            <v>抗癌丸剂</v>
          </cell>
        </row>
        <row r="2529">
          <cell r="A2529" t="str">
            <v>A11040199</v>
          </cell>
          <cell r="B2529" t="str">
            <v>其他中成药丸剂</v>
          </cell>
        </row>
        <row r="2530">
          <cell r="A2530" t="str">
            <v>A110402</v>
          </cell>
          <cell r="B2530" t="str">
            <v>中成药冲剂</v>
          </cell>
        </row>
        <row r="2531">
          <cell r="A2531" t="str">
            <v>A11040201</v>
          </cell>
          <cell r="B2531" t="str">
            <v>解表冲剂</v>
          </cell>
        </row>
        <row r="2532">
          <cell r="A2532" t="str">
            <v>A11040202</v>
          </cell>
          <cell r="B2532" t="str">
            <v>泻下冲剂</v>
          </cell>
        </row>
        <row r="2533">
          <cell r="A2533" t="str">
            <v>A11040203</v>
          </cell>
          <cell r="B2533" t="str">
            <v>和解冲剂</v>
          </cell>
        </row>
        <row r="2534">
          <cell r="A2534" t="str">
            <v>A11040204</v>
          </cell>
          <cell r="B2534" t="str">
            <v>温里冲剂</v>
          </cell>
        </row>
        <row r="2535">
          <cell r="A2535" t="str">
            <v>A11040205</v>
          </cell>
          <cell r="B2535" t="str">
            <v>清热冲剂</v>
          </cell>
        </row>
        <row r="2536">
          <cell r="A2536" t="str">
            <v>A11040206</v>
          </cell>
          <cell r="B2536" t="str">
            <v>祛暑冲剂</v>
          </cell>
        </row>
        <row r="2537">
          <cell r="A2537" t="str">
            <v>A11040207</v>
          </cell>
          <cell r="B2537" t="str">
            <v>补益冲剂</v>
          </cell>
        </row>
        <row r="2538">
          <cell r="A2538" t="str">
            <v>A11040208</v>
          </cell>
          <cell r="B2538" t="str">
            <v>固涩冲剂</v>
          </cell>
        </row>
        <row r="2539">
          <cell r="A2539" t="str">
            <v>A11040209</v>
          </cell>
          <cell r="B2539" t="str">
            <v>安神冲剂</v>
          </cell>
        </row>
        <row r="2540">
          <cell r="A2540" t="str">
            <v>A11040210</v>
          </cell>
          <cell r="B2540" t="str">
            <v>开窍冲剂</v>
          </cell>
        </row>
        <row r="2541">
          <cell r="A2541" t="str">
            <v>A11040211</v>
          </cell>
          <cell r="B2541" t="str">
            <v>理气冲剂</v>
          </cell>
        </row>
        <row r="2542">
          <cell r="A2542" t="str">
            <v>A11040212</v>
          </cell>
          <cell r="B2542" t="str">
            <v>理血冲剂</v>
          </cell>
        </row>
        <row r="2543">
          <cell r="A2543" t="str">
            <v>A11040213</v>
          </cell>
          <cell r="B2543" t="str">
            <v>止血冲剂</v>
          </cell>
        </row>
        <row r="2544">
          <cell r="A2544" t="str">
            <v>A11040214</v>
          </cell>
          <cell r="B2544" t="str">
            <v>治风冲剂</v>
          </cell>
        </row>
        <row r="2545">
          <cell r="A2545" t="str">
            <v>A11040215</v>
          </cell>
          <cell r="B2545" t="str">
            <v>祛湿冲剂</v>
          </cell>
        </row>
        <row r="2546">
          <cell r="A2546" t="str">
            <v>A11040216</v>
          </cell>
          <cell r="B2546" t="str">
            <v>祛风湿冲剂</v>
          </cell>
        </row>
        <row r="2547">
          <cell r="A2547" t="str">
            <v>A11040217</v>
          </cell>
          <cell r="B2547" t="str">
            <v>祛痰冲剂</v>
          </cell>
        </row>
        <row r="2548">
          <cell r="A2548" t="str">
            <v>A11040218</v>
          </cell>
          <cell r="B2548" t="str">
            <v>止咳平喘冲剂</v>
          </cell>
        </row>
        <row r="2549">
          <cell r="A2549" t="str">
            <v>A11040219</v>
          </cell>
          <cell r="B2549" t="str">
            <v>消食冲剂</v>
          </cell>
        </row>
        <row r="2550">
          <cell r="A2550" t="str">
            <v>A11040220</v>
          </cell>
          <cell r="B2550" t="str">
            <v>治泻、痢冲剂</v>
          </cell>
        </row>
        <row r="2551">
          <cell r="A2551" t="str">
            <v>A11040221</v>
          </cell>
          <cell r="B2551" t="str">
            <v>小儿镇惊冲剂</v>
          </cell>
        </row>
        <row r="2552">
          <cell r="A2552" t="str">
            <v>A11040222</v>
          </cell>
          <cell r="B2552" t="str">
            <v>调经、止带冲剂</v>
          </cell>
        </row>
        <row r="2553">
          <cell r="A2553" t="str">
            <v>A11040223</v>
          </cell>
          <cell r="B2553" t="str">
            <v>治产后病冲剂</v>
          </cell>
        </row>
        <row r="2554">
          <cell r="A2554" t="str">
            <v>A11040224</v>
          </cell>
          <cell r="B2554" t="str">
            <v>安胎冲剂</v>
          </cell>
        </row>
        <row r="2555">
          <cell r="A2555" t="str">
            <v>A11040225</v>
          </cell>
          <cell r="B2555" t="str">
            <v>利咽冲剂</v>
          </cell>
        </row>
        <row r="2556">
          <cell r="A2556" t="str">
            <v>A11040226</v>
          </cell>
          <cell r="B2556" t="str">
            <v>明目冲剂</v>
          </cell>
        </row>
        <row r="2557">
          <cell r="A2557" t="str">
            <v>A11040227</v>
          </cell>
          <cell r="B2557" t="str">
            <v>通鼻冲剂</v>
          </cell>
        </row>
        <row r="2558">
          <cell r="A2558" t="str">
            <v>A11040228</v>
          </cell>
          <cell r="B2558" t="str">
            <v>治耳冲剂</v>
          </cell>
        </row>
        <row r="2559">
          <cell r="A2559" t="str">
            <v>A11040229</v>
          </cell>
          <cell r="B2559" t="str">
            <v>驱虫、杀虫、止痒冲剂</v>
          </cell>
        </row>
        <row r="2560">
          <cell r="A2560" t="str">
            <v>A11040230</v>
          </cell>
          <cell r="B2560" t="str">
            <v>治痔冲剂</v>
          </cell>
        </row>
        <row r="2561">
          <cell r="A2561" t="str">
            <v>A11040231</v>
          </cell>
          <cell r="B2561" t="str">
            <v>治疮疡冲剂</v>
          </cell>
        </row>
        <row r="2562">
          <cell r="A2562" t="str">
            <v>A11040232</v>
          </cell>
          <cell r="B2562" t="str">
            <v>止酸解痉治胃痛冲剂</v>
          </cell>
        </row>
        <row r="2563">
          <cell r="A2563" t="str">
            <v>A11040233</v>
          </cell>
          <cell r="B2563" t="str">
            <v>抗痨冲剂</v>
          </cell>
        </row>
        <row r="2564">
          <cell r="A2564" t="str">
            <v>A11040234</v>
          </cell>
          <cell r="B2564" t="str">
            <v>抗癌冲剂</v>
          </cell>
        </row>
        <row r="2565">
          <cell r="A2565" t="str">
            <v>A11040299</v>
          </cell>
          <cell r="B2565" t="str">
            <v>其他中成药冲剂</v>
          </cell>
        </row>
        <row r="2566">
          <cell r="A2566" t="str">
            <v>A110403</v>
          </cell>
          <cell r="B2566" t="str">
            <v>中成药糖浆</v>
          </cell>
        </row>
        <row r="2567">
          <cell r="A2567" t="str">
            <v>A11040301</v>
          </cell>
          <cell r="B2567" t="str">
            <v>解表糖浆</v>
          </cell>
        </row>
        <row r="2568">
          <cell r="A2568" t="str">
            <v>A11040302</v>
          </cell>
          <cell r="B2568" t="str">
            <v>泻下糖浆</v>
          </cell>
        </row>
        <row r="2569">
          <cell r="A2569" t="str">
            <v>A11040303</v>
          </cell>
          <cell r="B2569" t="str">
            <v>和解糖浆</v>
          </cell>
        </row>
        <row r="2570">
          <cell r="A2570" t="str">
            <v>A11040304</v>
          </cell>
          <cell r="B2570" t="str">
            <v>温里糖浆</v>
          </cell>
        </row>
        <row r="2571">
          <cell r="A2571" t="str">
            <v>A11040305</v>
          </cell>
          <cell r="B2571" t="str">
            <v>清热糖浆</v>
          </cell>
        </row>
        <row r="2572">
          <cell r="A2572" t="str">
            <v>A11040306</v>
          </cell>
          <cell r="B2572" t="str">
            <v>祛暑糖浆</v>
          </cell>
        </row>
        <row r="2573">
          <cell r="A2573" t="str">
            <v>A11040307</v>
          </cell>
          <cell r="B2573" t="str">
            <v>补益糖浆</v>
          </cell>
        </row>
        <row r="2574">
          <cell r="A2574" t="str">
            <v>A11040308</v>
          </cell>
          <cell r="B2574" t="str">
            <v>固涩糖浆</v>
          </cell>
        </row>
        <row r="2575">
          <cell r="A2575" t="str">
            <v>A11040309</v>
          </cell>
          <cell r="B2575" t="str">
            <v>安神糖浆</v>
          </cell>
        </row>
        <row r="2576">
          <cell r="A2576" t="str">
            <v>A11040310</v>
          </cell>
          <cell r="B2576" t="str">
            <v>开窍糖浆</v>
          </cell>
        </row>
        <row r="2577">
          <cell r="A2577" t="str">
            <v>A11040311</v>
          </cell>
          <cell r="B2577" t="str">
            <v>理气糖浆</v>
          </cell>
        </row>
        <row r="2578">
          <cell r="A2578" t="str">
            <v>A11040312</v>
          </cell>
          <cell r="B2578" t="str">
            <v>理血糖浆</v>
          </cell>
        </row>
        <row r="2579">
          <cell r="A2579" t="str">
            <v>A11040313</v>
          </cell>
          <cell r="B2579" t="str">
            <v>止血糖浆</v>
          </cell>
        </row>
        <row r="2580">
          <cell r="A2580" t="str">
            <v>A11040314</v>
          </cell>
          <cell r="B2580" t="str">
            <v>治风糖浆</v>
          </cell>
        </row>
        <row r="2581">
          <cell r="A2581" t="str">
            <v>A11040315</v>
          </cell>
          <cell r="B2581" t="str">
            <v>祛湿糖浆</v>
          </cell>
        </row>
        <row r="2582">
          <cell r="A2582" t="str">
            <v>A11040316</v>
          </cell>
          <cell r="B2582" t="str">
            <v>祛风湿糖浆</v>
          </cell>
        </row>
        <row r="2583">
          <cell r="A2583" t="str">
            <v>A11040317</v>
          </cell>
          <cell r="B2583" t="str">
            <v>祛痰糖浆</v>
          </cell>
        </row>
        <row r="2584">
          <cell r="A2584" t="str">
            <v>A11040318</v>
          </cell>
          <cell r="B2584" t="str">
            <v>止咳平喘糖浆</v>
          </cell>
        </row>
        <row r="2585">
          <cell r="A2585" t="str">
            <v>A11040319</v>
          </cell>
          <cell r="B2585" t="str">
            <v>消食糖浆</v>
          </cell>
        </row>
        <row r="2586">
          <cell r="A2586" t="str">
            <v>A11040320</v>
          </cell>
          <cell r="B2586" t="str">
            <v>治泻、痢糖浆</v>
          </cell>
        </row>
        <row r="2587">
          <cell r="A2587" t="str">
            <v>A11040321</v>
          </cell>
          <cell r="B2587" t="str">
            <v>小儿镇惊糖浆</v>
          </cell>
        </row>
        <row r="2588">
          <cell r="A2588" t="str">
            <v>A11040322</v>
          </cell>
          <cell r="B2588" t="str">
            <v>调经、止带糖浆</v>
          </cell>
        </row>
        <row r="2589">
          <cell r="A2589" t="str">
            <v>A11040323</v>
          </cell>
          <cell r="B2589" t="str">
            <v>治产后病糖浆</v>
          </cell>
        </row>
        <row r="2590">
          <cell r="A2590" t="str">
            <v>A11040324</v>
          </cell>
          <cell r="B2590" t="str">
            <v>安胎糖浆</v>
          </cell>
        </row>
        <row r="2591">
          <cell r="A2591" t="str">
            <v>A11040325</v>
          </cell>
          <cell r="B2591" t="str">
            <v>利咽糖浆</v>
          </cell>
        </row>
        <row r="2592">
          <cell r="A2592" t="str">
            <v>A11040326</v>
          </cell>
          <cell r="B2592" t="str">
            <v>明目糖浆</v>
          </cell>
        </row>
        <row r="2593">
          <cell r="A2593" t="str">
            <v>A11040327</v>
          </cell>
          <cell r="B2593" t="str">
            <v>通鼻糖浆</v>
          </cell>
        </row>
        <row r="2594">
          <cell r="A2594" t="str">
            <v>A11040328</v>
          </cell>
          <cell r="B2594" t="str">
            <v>治耳糖浆</v>
          </cell>
        </row>
        <row r="2595">
          <cell r="A2595" t="str">
            <v>A11040329</v>
          </cell>
          <cell r="B2595" t="str">
            <v>驱虫、杀虫、止痒糖浆</v>
          </cell>
        </row>
        <row r="2596">
          <cell r="A2596" t="str">
            <v>A11040330</v>
          </cell>
          <cell r="B2596" t="str">
            <v>治痔糖浆</v>
          </cell>
        </row>
        <row r="2597">
          <cell r="A2597" t="str">
            <v>A11040331</v>
          </cell>
          <cell r="B2597" t="str">
            <v>治疮疡糖浆</v>
          </cell>
        </row>
        <row r="2598">
          <cell r="A2598" t="str">
            <v>A11040332</v>
          </cell>
          <cell r="B2598" t="str">
            <v>止酸解痉治胃痛糖浆</v>
          </cell>
        </row>
        <row r="2599">
          <cell r="A2599" t="str">
            <v>A11040333</v>
          </cell>
          <cell r="B2599" t="str">
            <v>抗痨糖浆</v>
          </cell>
        </row>
        <row r="2600">
          <cell r="A2600" t="str">
            <v>A11040334</v>
          </cell>
          <cell r="B2600" t="str">
            <v>抗癌糖浆</v>
          </cell>
        </row>
        <row r="2601">
          <cell r="A2601" t="str">
            <v>A11040399</v>
          </cell>
          <cell r="B2601" t="str">
            <v>其他中成药糖浆</v>
          </cell>
        </row>
        <row r="2602">
          <cell r="A2602" t="str">
            <v>A110404</v>
          </cell>
          <cell r="B2602" t="str">
            <v>中成药片剂</v>
          </cell>
        </row>
        <row r="2603">
          <cell r="A2603" t="str">
            <v>A11040401</v>
          </cell>
          <cell r="B2603" t="str">
            <v>解表片剂</v>
          </cell>
        </row>
        <row r="2604">
          <cell r="A2604" t="str">
            <v>A11040402</v>
          </cell>
          <cell r="B2604" t="str">
            <v>泻下片剂</v>
          </cell>
        </row>
        <row r="2605">
          <cell r="A2605" t="str">
            <v>A11040403</v>
          </cell>
          <cell r="B2605" t="str">
            <v>和解片剂</v>
          </cell>
        </row>
        <row r="2606">
          <cell r="A2606" t="str">
            <v>A11040404</v>
          </cell>
          <cell r="B2606" t="str">
            <v>温里片剂</v>
          </cell>
        </row>
        <row r="2607">
          <cell r="A2607" t="str">
            <v>A11040405</v>
          </cell>
          <cell r="B2607" t="str">
            <v>清热片剂</v>
          </cell>
        </row>
        <row r="2608">
          <cell r="A2608" t="str">
            <v>A11040406</v>
          </cell>
          <cell r="B2608" t="str">
            <v>祛暑片剂</v>
          </cell>
        </row>
        <row r="2609">
          <cell r="A2609" t="str">
            <v>A11040407</v>
          </cell>
          <cell r="B2609" t="str">
            <v>补益片剂</v>
          </cell>
        </row>
        <row r="2610">
          <cell r="A2610" t="str">
            <v>A11040408</v>
          </cell>
          <cell r="B2610" t="str">
            <v>固涩片剂</v>
          </cell>
        </row>
        <row r="2611">
          <cell r="A2611" t="str">
            <v>A11040409</v>
          </cell>
          <cell r="B2611" t="str">
            <v>安神片剂</v>
          </cell>
        </row>
        <row r="2612">
          <cell r="A2612" t="str">
            <v>A11040410</v>
          </cell>
          <cell r="B2612" t="str">
            <v>开窍片剂</v>
          </cell>
        </row>
        <row r="2613">
          <cell r="A2613" t="str">
            <v>A11040411</v>
          </cell>
          <cell r="B2613" t="str">
            <v>理气片剂</v>
          </cell>
        </row>
        <row r="2614">
          <cell r="A2614" t="str">
            <v>A11040412</v>
          </cell>
          <cell r="B2614" t="str">
            <v>理血片剂</v>
          </cell>
        </row>
        <row r="2615">
          <cell r="A2615" t="str">
            <v>A11040413</v>
          </cell>
          <cell r="B2615" t="str">
            <v>止血片剂</v>
          </cell>
        </row>
        <row r="2616">
          <cell r="A2616" t="str">
            <v>A11040414</v>
          </cell>
          <cell r="B2616" t="str">
            <v>治风片剂</v>
          </cell>
        </row>
        <row r="2617">
          <cell r="A2617" t="str">
            <v>A11040415</v>
          </cell>
          <cell r="B2617" t="str">
            <v>祛湿片剂</v>
          </cell>
        </row>
        <row r="2618">
          <cell r="A2618" t="str">
            <v>A11040416</v>
          </cell>
          <cell r="B2618" t="str">
            <v>祛风湿片剂</v>
          </cell>
        </row>
        <row r="2619">
          <cell r="A2619" t="str">
            <v>A11040417</v>
          </cell>
          <cell r="B2619" t="str">
            <v>祛痰片剂</v>
          </cell>
        </row>
        <row r="2620">
          <cell r="A2620" t="str">
            <v>A11040418</v>
          </cell>
          <cell r="B2620" t="str">
            <v>止咳平喘片剂</v>
          </cell>
        </row>
        <row r="2621">
          <cell r="A2621" t="str">
            <v>A11040419</v>
          </cell>
          <cell r="B2621" t="str">
            <v>消食片剂</v>
          </cell>
        </row>
        <row r="2622">
          <cell r="A2622" t="str">
            <v>A11040420</v>
          </cell>
          <cell r="B2622" t="str">
            <v>治泻、痢片剂</v>
          </cell>
        </row>
        <row r="2623">
          <cell r="A2623" t="str">
            <v>A11040421</v>
          </cell>
          <cell r="B2623" t="str">
            <v>小儿镇惊片剂</v>
          </cell>
        </row>
        <row r="2624">
          <cell r="A2624" t="str">
            <v>A11040422</v>
          </cell>
          <cell r="B2624" t="str">
            <v>调经、止带片剂</v>
          </cell>
        </row>
        <row r="2625">
          <cell r="A2625" t="str">
            <v>A11040423</v>
          </cell>
          <cell r="B2625" t="str">
            <v>治产后病片剂</v>
          </cell>
        </row>
        <row r="2626">
          <cell r="A2626" t="str">
            <v>A11040424</v>
          </cell>
          <cell r="B2626" t="str">
            <v>安胎片剂</v>
          </cell>
        </row>
        <row r="2627">
          <cell r="A2627" t="str">
            <v>A11040425</v>
          </cell>
          <cell r="B2627" t="str">
            <v>利咽片剂</v>
          </cell>
        </row>
        <row r="2628">
          <cell r="A2628" t="str">
            <v>A11040426</v>
          </cell>
          <cell r="B2628" t="str">
            <v>明目片剂</v>
          </cell>
        </row>
        <row r="2629">
          <cell r="A2629" t="str">
            <v>A11040427</v>
          </cell>
          <cell r="B2629" t="str">
            <v>通鼻片剂</v>
          </cell>
        </row>
        <row r="2630">
          <cell r="A2630" t="str">
            <v>A11040428</v>
          </cell>
          <cell r="B2630" t="str">
            <v>治耳片剂</v>
          </cell>
        </row>
        <row r="2631">
          <cell r="A2631" t="str">
            <v>A11040429</v>
          </cell>
          <cell r="B2631" t="str">
            <v>驱虫、杀虫、止痒片剂</v>
          </cell>
        </row>
        <row r="2632">
          <cell r="A2632" t="str">
            <v>A11040430</v>
          </cell>
          <cell r="B2632" t="str">
            <v>治痔片剂</v>
          </cell>
        </row>
        <row r="2633">
          <cell r="A2633" t="str">
            <v>A11040431</v>
          </cell>
          <cell r="B2633" t="str">
            <v>治疮疡片剂</v>
          </cell>
        </row>
        <row r="2634">
          <cell r="A2634" t="str">
            <v>A11040432</v>
          </cell>
          <cell r="B2634" t="str">
            <v>止酸解痉治胃痛片剂</v>
          </cell>
        </row>
        <row r="2635">
          <cell r="A2635" t="str">
            <v>A11040433</v>
          </cell>
          <cell r="B2635" t="str">
            <v>抗痨片剂</v>
          </cell>
        </row>
        <row r="2636">
          <cell r="A2636" t="str">
            <v>A11040434</v>
          </cell>
          <cell r="B2636" t="str">
            <v>抗癌片剂</v>
          </cell>
        </row>
        <row r="2637">
          <cell r="A2637" t="str">
            <v>A11040499</v>
          </cell>
          <cell r="B2637" t="str">
            <v>其他中成药片剂</v>
          </cell>
        </row>
        <row r="2638">
          <cell r="A2638" t="str">
            <v>A110405</v>
          </cell>
          <cell r="B2638" t="str">
            <v>中成药针剂</v>
          </cell>
        </row>
        <row r="2639">
          <cell r="A2639" t="str">
            <v>A11040501</v>
          </cell>
          <cell r="B2639" t="str">
            <v>解表针剂</v>
          </cell>
        </row>
        <row r="2640">
          <cell r="A2640" t="str">
            <v>A11040502</v>
          </cell>
          <cell r="B2640" t="str">
            <v>泻下针剂</v>
          </cell>
        </row>
        <row r="2641">
          <cell r="A2641" t="str">
            <v>A11040503</v>
          </cell>
          <cell r="B2641" t="str">
            <v>和解针剂</v>
          </cell>
        </row>
        <row r="2642">
          <cell r="A2642" t="str">
            <v>A11040504</v>
          </cell>
          <cell r="B2642" t="str">
            <v>温里针剂</v>
          </cell>
        </row>
        <row r="2643">
          <cell r="A2643" t="str">
            <v>A11040505</v>
          </cell>
          <cell r="B2643" t="str">
            <v>清热针剂</v>
          </cell>
        </row>
        <row r="2644">
          <cell r="A2644" t="str">
            <v>A11040506</v>
          </cell>
          <cell r="B2644" t="str">
            <v>祛暑针剂</v>
          </cell>
        </row>
        <row r="2645">
          <cell r="A2645" t="str">
            <v>A11040507</v>
          </cell>
          <cell r="B2645" t="str">
            <v>补益针剂</v>
          </cell>
        </row>
        <row r="2646">
          <cell r="A2646" t="str">
            <v>A11040508</v>
          </cell>
          <cell r="B2646" t="str">
            <v>固涩针剂</v>
          </cell>
        </row>
        <row r="2647">
          <cell r="A2647" t="str">
            <v>A11040509</v>
          </cell>
          <cell r="B2647" t="str">
            <v>安神针剂</v>
          </cell>
        </row>
        <row r="2648">
          <cell r="A2648" t="str">
            <v>A11040510</v>
          </cell>
          <cell r="B2648" t="str">
            <v>开窍针剂</v>
          </cell>
        </row>
        <row r="2649">
          <cell r="A2649" t="str">
            <v>A11040511</v>
          </cell>
          <cell r="B2649" t="str">
            <v>理气针剂</v>
          </cell>
        </row>
        <row r="2650">
          <cell r="A2650" t="str">
            <v>A11040512</v>
          </cell>
          <cell r="B2650" t="str">
            <v>理血针剂</v>
          </cell>
        </row>
        <row r="2651">
          <cell r="A2651" t="str">
            <v>A11040513</v>
          </cell>
          <cell r="B2651" t="str">
            <v>止血针剂</v>
          </cell>
        </row>
        <row r="2652">
          <cell r="A2652" t="str">
            <v>A11040514</v>
          </cell>
          <cell r="B2652" t="str">
            <v>治风针剂</v>
          </cell>
        </row>
        <row r="2653">
          <cell r="A2653" t="str">
            <v>A11040515</v>
          </cell>
          <cell r="B2653" t="str">
            <v>祛湿针剂</v>
          </cell>
        </row>
        <row r="2654">
          <cell r="A2654" t="str">
            <v>A11040516</v>
          </cell>
          <cell r="B2654" t="str">
            <v>祛风湿针剂</v>
          </cell>
        </row>
        <row r="2655">
          <cell r="A2655" t="str">
            <v>A11040517</v>
          </cell>
          <cell r="B2655" t="str">
            <v>祛痰针剂</v>
          </cell>
        </row>
        <row r="2656">
          <cell r="A2656" t="str">
            <v>A11040518</v>
          </cell>
          <cell r="B2656" t="str">
            <v>止咳平喘针剂</v>
          </cell>
        </row>
        <row r="2657">
          <cell r="A2657" t="str">
            <v>A11040519</v>
          </cell>
          <cell r="B2657" t="str">
            <v>消食针剂</v>
          </cell>
        </row>
        <row r="2658">
          <cell r="A2658" t="str">
            <v>A11040520</v>
          </cell>
          <cell r="B2658" t="str">
            <v>治泻、痢针剂</v>
          </cell>
        </row>
        <row r="2659">
          <cell r="A2659" t="str">
            <v>A11040521</v>
          </cell>
          <cell r="B2659" t="str">
            <v>小儿镇惊针剂</v>
          </cell>
        </row>
        <row r="2660">
          <cell r="A2660" t="str">
            <v>A11040522</v>
          </cell>
          <cell r="B2660" t="str">
            <v>调经、止带针剂</v>
          </cell>
        </row>
        <row r="2661">
          <cell r="A2661" t="str">
            <v>A11040523</v>
          </cell>
          <cell r="B2661" t="str">
            <v>治产后病针剂</v>
          </cell>
        </row>
        <row r="2662">
          <cell r="A2662" t="str">
            <v>A11040524</v>
          </cell>
          <cell r="B2662" t="str">
            <v>安胎针剂</v>
          </cell>
        </row>
        <row r="2663">
          <cell r="A2663" t="str">
            <v>A11040525</v>
          </cell>
          <cell r="B2663" t="str">
            <v>利咽针剂</v>
          </cell>
        </row>
        <row r="2664">
          <cell r="A2664" t="str">
            <v>A11040526</v>
          </cell>
          <cell r="B2664" t="str">
            <v>明目针剂</v>
          </cell>
        </row>
        <row r="2665">
          <cell r="A2665" t="str">
            <v>A11040527</v>
          </cell>
          <cell r="B2665" t="str">
            <v>通鼻针剂</v>
          </cell>
        </row>
        <row r="2666">
          <cell r="A2666" t="str">
            <v>A11040528</v>
          </cell>
          <cell r="B2666" t="str">
            <v>治耳针剂</v>
          </cell>
        </row>
        <row r="2667">
          <cell r="A2667" t="str">
            <v>A11040529</v>
          </cell>
          <cell r="B2667" t="str">
            <v>驱虫、杀虫、止痒针剂</v>
          </cell>
        </row>
        <row r="2668">
          <cell r="A2668" t="str">
            <v>A11040530</v>
          </cell>
          <cell r="B2668" t="str">
            <v>治痔针剂</v>
          </cell>
        </row>
        <row r="2669">
          <cell r="A2669" t="str">
            <v>A11040531</v>
          </cell>
          <cell r="B2669" t="str">
            <v>治疮疡针剂</v>
          </cell>
        </row>
        <row r="2670">
          <cell r="A2670" t="str">
            <v>A11040532</v>
          </cell>
          <cell r="B2670" t="str">
            <v>止酸解痉治胃痛针剂</v>
          </cell>
        </row>
        <row r="2671">
          <cell r="A2671" t="str">
            <v>A11040533</v>
          </cell>
          <cell r="B2671" t="str">
            <v>抗痨针剂</v>
          </cell>
        </row>
        <row r="2672">
          <cell r="A2672" t="str">
            <v>A11040534</v>
          </cell>
          <cell r="B2672" t="str">
            <v>抗癌针剂</v>
          </cell>
        </row>
        <row r="2673">
          <cell r="A2673" t="str">
            <v>A11040599</v>
          </cell>
          <cell r="B2673" t="str">
            <v>其他中成药针剂</v>
          </cell>
        </row>
        <row r="2674">
          <cell r="A2674" t="str">
            <v>A110406</v>
          </cell>
          <cell r="B2674" t="str">
            <v>中成药注射液</v>
          </cell>
        </row>
        <row r="2675">
          <cell r="A2675" t="str">
            <v>A11040601</v>
          </cell>
          <cell r="B2675" t="str">
            <v>解表注射液</v>
          </cell>
        </row>
        <row r="2676">
          <cell r="A2676" t="str">
            <v>A11040602</v>
          </cell>
          <cell r="B2676" t="str">
            <v>泻下注射液</v>
          </cell>
        </row>
        <row r="2677">
          <cell r="A2677" t="str">
            <v>A11040603</v>
          </cell>
          <cell r="B2677" t="str">
            <v>和解注射液</v>
          </cell>
        </row>
        <row r="2678">
          <cell r="A2678" t="str">
            <v>A11040604</v>
          </cell>
          <cell r="B2678" t="str">
            <v>温里注射液</v>
          </cell>
        </row>
        <row r="2679">
          <cell r="A2679" t="str">
            <v>A11040605</v>
          </cell>
          <cell r="B2679" t="str">
            <v>清热注射液</v>
          </cell>
        </row>
        <row r="2680">
          <cell r="A2680" t="str">
            <v>A11040606</v>
          </cell>
          <cell r="B2680" t="str">
            <v>祛暑注射液</v>
          </cell>
        </row>
        <row r="2681">
          <cell r="A2681" t="str">
            <v>A11040607</v>
          </cell>
          <cell r="B2681" t="str">
            <v>补益注射液</v>
          </cell>
        </row>
        <row r="2682">
          <cell r="A2682" t="str">
            <v>A11040608</v>
          </cell>
          <cell r="B2682" t="str">
            <v>固涩注射液</v>
          </cell>
        </row>
        <row r="2683">
          <cell r="A2683" t="str">
            <v>A11040609</v>
          </cell>
          <cell r="B2683" t="str">
            <v>安神注射液</v>
          </cell>
        </row>
        <row r="2684">
          <cell r="A2684" t="str">
            <v>A11040610</v>
          </cell>
          <cell r="B2684" t="str">
            <v>开窍注射液</v>
          </cell>
        </row>
        <row r="2685">
          <cell r="A2685" t="str">
            <v>A11040611</v>
          </cell>
          <cell r="B2685" t="str">
            <v>理气注射液</v>
          </cell>
        </row>
        <row r="2686">
          <cell r="A2686" t="str">
            <v>A11040612</v>
          </cell>
          <cell r="B2686" t="str">
            <v>理血注射液</v>
          </cell>
        </row>
        <row r="2687">
          <cell r="A2687" t="str">
            <v>A11040613</v>
          </cell>
          <cell r="B2687" t="str">
            <v>止血注射液</v>
          </cell>
        </row>
        <row r="2688">
          <cell r="A2688" t="str">
            <v>A11040614</v>
          </cell>
          <cell r="B2688" t="str">
            <v>治风注射液</v>
          </cell>
        </row>
        <row r="2689">
          <cell r="A2689" t="str">
            <v>A11040615</v>
          </cell>
          <cell r="B2689" t="str">
            <v>祛湿注射液</v>
          </cell>
        </row>
        <row r="2690">
          <cell r="A2690" t="str">
            <v>A11040616</v>
          </cell>
          <cell r="B2690" t="str">
            <v>祛风湿注射液</v>
          </cell>
        </row>
        <row r="2691">
          <cell r="A2691" t="str">
            <v>A11040617</v>
          </cell>
          <cell r="B2691" t="str">
            <v>祛痰注射液</v>
          </cell>
        </row>
        <row r="2692">
          <cell r="A2692" t="str">
            <v>A11040618</v>
          </cell>
          <cell r="B2692" t="str">
            <v>止咳平喘注射液</v>
          </cell>
        </row>
        <row r="2693">
          <cell r="A2693" t="str">
            <v>A11040619</v>
          </cell>
          <cell r="B2693" t="str">
            <v>消食注射液</v>
          </cell>
        </row>
        <row r="2694">
          <cell r="A2694" t="str">
            <v>A11040620</v>
          </cell>
          <cell r="B2694" t="str">
            <v>治泻、痢注射液</v>
          </cell>
        </row>
        <row r="2695">
          <cell r="A2695" t="str">
            <v>A11040621</v>
          </cell>
          <cell r="B2695" t="str">
            <v>小儿镇惊注射液</v>
          </cell>
        </row>
        <row r="2696">
          <cell r="A2696" t="str">
            <v>A11040622</v>
          </cell>
          <cell r="B2696" t="str">
            <v>调经、止带注射液</v>
          </cell>
        </row>
        <row r="2697">
          <cell r="A2697" t="str">
            <v>A11040623</v>
          </cell>
          <cell r="B2697" t="str">
            <v>治产后病注射液</v>
          </cell>
        </row>
        <row r="2698">
          <cell r="A2698" t="str">
            <v>A11040624</v>
          </cell>
          <cell r="B2698" t="str">
            <v>安胎注射液</v>
          </cell>
        </row>
        <row r="2699">
          <cell r="A2699" t="str">
            <v>A11040625</v>
          </cell>
          <cell r="B2699" t="str">
            <v>利咽注射液</v>
          </cell>
        </row>
        <row r="2700">
          <cell r="A2700" t="str">
            <v>A11040626</v>
          </cell>
          <cell r="B2700" t="str">
            <v>明目注射液</v>
          </cell>
        </row>
        <row r="2701">
          <cell r="A2701" t="str">
            <v>A11040627</v>
          </cell>
          <cell r="B2701" t="str">
            <v>通鼻注射液</v>
          </cell>
        </row>
        <row r="2702">
          <cell r="A2702" t="str">
            <v>A11040628</v>
          </cell>
          <cell r="B2702" t="str">
            <v>治耳注射液</v>
          </cell>
        </row>
        <row r="2703">
          <cell r="A2703" t="str">
            <v>A11040629</v>
          </cell>
          <cell r="B2703" t="str">
            <v>驱虫、杀虫、止痒注射液</v>
          </cell>
        </row>
        <row r="2704">
          <cell r="A2704" t="str">
            <v>A11040630</v>
          </cell>
          <cell r="B2704" t="str">
            <v>治痔注射液</v>
          </cell>
        </row>
        <row r="2705">
          <cell r="A2705" t="str">
            <v>A11040631</v>
          </cell>
          <cell r="B2705" t="str">
            <v>治疮疡注射液</v>
          </cell>
        </row>
        <row r="2706">
          <cell r="A2706" t="str">
            <v>A11040632</v>
          </cell>
          <cell r="B2706" t="str">
            <v>止酸解痉治胃痛注射液</v>
          </cell>
        </row>
        <row r="2707">
          <cell r="A2707" t="str">
            <v>A11040633</v>
          </cell>
          <cell r="B2707" t="str">
            <v>抗痨注射液</v>
          </cell>
        </row>
        <row r="2708">
          <cell r="A2708" t="str">
            <v>A11040634</v>
          </cell>
          <cell r="B2708" t="str">
            <v>抗癌注射液</v>
          </cell>
        </row>
        <row r="2709">
          <cell r="A2709" t="str">
            <v>A11040699</v>
          </cell>
          <cell r="B2709" t="str">
            <v>其他中成药注射液</v>
          </cell>
        </row>
        <row r="2710">
          <cell r="A2710" t="str">
            <v>A110407</v>
          </cell>
          <cell r="B2710" t="str">
            <v>膏药</v>
          </cell>
        </row>
        <row r="2711">
          <cell r="A2711" t="str">
            <v>A11040701</v>
          </cell>
          <cell r="B2711" t="str">
            <v>解表膏药</v>
          </cell>
        </row>
        <row r="2712">
          <cell r="A2712" t="str">
            <v>A11040702</v>
          </cell>
          <cell r="B2712" t="str">
            <v>泻下膏药</v>
          </cell>
        </row>
        <row r="2713">
          <cell r="A2713" t="str">
            <v>A11040703</v>
          </cell>
          <cell r="B2713" t="str">
            <v>和解膏药</v>
          </cell>
        </row>
        <row r="2714">
          <cell r="A2714" t="str">
            <v>A11040704</v>
          </cell>
          <cell r="B2714" t="str">
            <v>温里膏药</v>
          </cell>
        </row>
        <row r="2715">
          <cell r="A2715" t="str">
            <v>A11040705</v>
          </cell>
          <cell r="B2715" t="str">
            <v>清热膏药</v>
          </cell>
        </row>
        <row r="2716">
          <cell r="A2716" t="str">
            <v>A11040706</v>
          </cell>
          <cell r="B2716" t="str">
            <v>祛暑膏药</v>
          </cell>
        </row>
        <row r="2717">
          <cell r="A2717" t="str">
            <v>A11040707</v>
          </cell>
          <cell r="B2717" t="str">
            <v>补益膏药</v>
          </cell>
        </row>
        <row r="2718">
          <cell r="A2718" t="str">
            <v>A11040708</v>
          </cell>
          <cell r="B2718" t="str">
            <v>固涩膏药</v>
          </cell>
        </row>
        <row r="2719">
          <cell r="A2719" t="str">
            <v>A11040709</v>
          </cell>
          <cell r="B2719" t="str">
            <v>安神膏药</v>
          </cell>
        </row>
        <row r="2720">
          <cell r="A2720" t="str">
            <v>A11040710</v>
          </cell>
          <cell r="B2720" t="str">
            <v>开窍膏药</v>
          </cell>
        </row>
        <row r="2721">
          <cell r="A2721" t="str">
            <v>A11040711</v>
          </cell>
          <cell r="B2721" t="str">
            <v>理气膏药</v>
          </cell>
        </row>
        <row r="2722">
          <cell r="A2722" t="str">
            <v>A11040712</v>
          </cell>
          <cell r="B2722" t="str">
            <v>理血膏药</v>
          </cell>
        </row>
        <row r="2723">
          <cell r="A2723" t="str">
            <v>A11040713</v>
          </cell>
          <cell r="B2723" t="str">
            <v>止血膏药</v>
          </cell>
        </row>
        <row r="2724">
          <cell r="A2724" t="str">
            <v>A11040714</v>
          </cell>
          <cell r="B2724" t="str">
            <v>治风膏药</v>
          </cell>
        </row>
        <row r="2725">
          <cell r="A2725" t="str">
            <v>A11040715</v>
          </cell>
          <cell r="B2725" t="str">
            <v>祛湿膏药</v>
          </cell>
        </row>
        <row r="2726">
          <cell r="A2726" t="str">
            <v>A11040716</v>
          </cell>
          <cell r="B2726" t="str">
            <v>祛风湿膏药</v>
          </cell>
        </row>
        <row r="2727">
          <cell r="A2727" t="str">
            <v>A11040717</v>
          </cell>
          <cell r="B2727" t="str">
            <v>祛痰膏药</v>
          </cell>
        </row>
        <row r="2728">
          <cell r="A2728" t="str">
            <v>A11040718</v>
          </cell>
          <cell r="B2728" t="str">
            <v>止咳平喘膏药</v>
          </cell>
        </row>
        <row r="2729">
          <cell r="A2729" t="str">
            <v>A11040719</v>
          </cell>
          <cell r="B2729" t="str">
            <v>消食膏药</v>
          </cell>
        </row>
        <row r="2730">
          <cell r="A2730" t="str">
            <v>A11040720</v>
          </cell>
          <cell r="B2730" t="str">
            <v>治泻、痢膏药</v>
          </cell>
        </row>
        <row r="2731">
          <cell r="A2731" t="str">
            <v>A11040721</v>
          </cell>
          <cell r="B2731" t="str">
            <v>小儿镇惊膏药</v>
          </cell>
        </row>
        <row r="2732">
          <cell r="A2732" t="str">
            <v>A11040722</v>
          </cell>
          <cell r="B2732" t="str">
            <v>调经、止带膏药</v>
          </cell>
        </row>
        <row r="2733">
          <cell r="A2733" t="str">
            <v>A11040723</v>
          </cell>
          <cell r="B2733" t="str">
            <v>治产后病膏药</v>
          </cell>
        </row>
        <row r="2734">
          <cell r="A2734" t="str">
            <v>A11040724</v>
          </cell>
          <cell r="B2734" t="str">
            <v>安胎膏药</v>
          </cell>
        </row>
        <row r="2735">
          <cell r="A2735" t="str">
            <v>A11040725</v>
          </cell>
          <cell r="B2735" t="str">
            <v>利咽膏药</v>
          </cell>
        </row>
        <row r="2736">
          <cell r="A2736" t="str">
            <v>A11040726</v>
          </cell>
          <cell r="B2736" t="str">
            <v>明目膏药</v>
          </cell>
        </row>
        <row r="2737">
          <cell r="A2737" t="str">
            <v>A11040727</v>
          </cell>
          <cell r="B2737" t="str">
            <v>通鼻膏药</v>
          </cell>
        </row>
        <row r="2738">
          <cell r="A2738" t="str">
            <v>A11040728</v>
          </cell>
          <cell r="B2738" t="str">
            <v>治耳膏药</v>
          </cell>
        </row>
        <row r="2739">
          <cell r="A2739" t="str">
            <v>A11040729</v>
          </cell>
          <cell r="B2739" t="str">
            <v>驱虫、杀虫、止痒膏药</v>
          </cell>
        </row>
        <row r="2740">
          <cell r="A2740" t="str">
            <v>A11040730</v>
          </cell>
          <cell r="B2740" t="str">
            <v>治痔膏药</v>
          </cell>
        </row>
        <row r="2741">
          <cell r="A2741" t="str">
            <v>A11040731</v>
          </cell>
          <cell r="B2741" t="str">
            <v>治疮疡膏药</v>
          </cell>
        </row>
        <row r="2742">
          <cell r="A2742" t="str">
            <v>A11040732</v>
          </cell>
          <cell r="B2742" t="str">
            <v>止酸解痉治胃痛膏药</v>
          </cell>
        </row>
        <row r="2743">
          <cell r="A2743" t="str">
            <v>A11040733</v>
          </cell>
          <cell r="B2743" t="str">
            <v>抗痨膏药</v>
          </cell>
        </row>
        <row r="2744">
          <cell r="A2744" t="str">
            <v>A11040734</v>
          </cell>
          <cell r="B2744" t="str">
            <v>抗癌膏药</v>
          </cell>
        </row>
        <row r="2745">
          <cell r="A2745" t="str">
            <v>A11040799</v>
          </cell>
          <cell r="B2745" t="str">
            <v>其他膏药</v>
          </cell>
        </row>
        <row r="2746">
          <cell r="A2746" t="str">
            <v>A110408</v>
          </cell>
          <cell r="B2746" t="str">
            <v>中成药口服液</v>
          </cell>
        </row>
        <row r="2747">
          <cell r="A2747" t="str">
            <v>A11040801</v>
          </cell>
          <cell r="B2747" t="str">
            <v>解表口服液</v>
          </cell>
        </row>
        <row r="2748">
          <cell r="A2748" t="str">
            <v>A11040802</v>
          </cell>
          <cell r="B2748" t="str">
            <v>泻下口服液</v>
          </cell>
        </row>
        <row r="2749">
          <cell r="A2749" t="str">
            <v>A11040803</v>
          </cell>
          <cell r="B2749" t="str">
            <v>和解口服液</v>
          </cell>
        </row>
        <row r="2750">
          <cell r="A2750" t="str">
            <v>A11040804</v>
          </cell>
          <cell r="B2750" t="str">
            <v>温里口服液</v>
          </cell>
        </row>
        <row r="2751">
          <cell r="A2751" t="str">
            <v>A11040805</v>
          </cell>
          <cell r="B2751" t="str">
            <v>清热口服液</v>
          </cell>
        </row>
        <row r="2752">
          <cell r="A2752" t="str">
            <v>A11040806</v>
          </cell>
          <cell r="B2752" t="str">
            <v>祛暑口服液</v>
          </cell>
        </row>
        <row r="2753">
          <cell r="A2753" t="str">
            <v>A11040807</v>
          </cell>
          <cell r="B2753" t="str">
            <v>补益口服液</v>
          </cell>
        </row>
        <row r="2754">
          <cell r="A2754" t="str">
            <v>A11040808</v>
          </cell>
          <cell r="B2754" t="str">
            <v>固涩口服液</v>
          </cell>
        </row>
        <row r="2755">
          <cell r="A2755" t="str">
            <v>A11040809</v>
          </cell>
          <cell r="B2755" t="str">
            <v>安神口服液</v>
          </cell>
        </row>
        <row r="2756">
          <cell r="A2756" t="str">
            <v>A11040810</v>
          </cell>
          <cell r="B2756" t="str">
            <v>开窍口服液</v>
          </cell>
        </row>
        <row r="2757">
          <cell r="A2757" t="str">
            <v>A11040811</v>
          </cell>
          <cell r="B2757" t="str">
            <v>理气口服液</v>
          </cell>
        </row>
        <row r="2758">
          <cell r="A2758" t="str">
            <v>A11040812</v>
          </cell>
          <cell r="B2758" t="str">
            <v>理血口服液</v>
          </cell>
        </row>
        <row r="2759">
          <cell r="A2759" t="str">
            <v>A11040813</v>
          </cell>
          <cell r="B2759" t="str">
            <v>止血口服液</v>
          </cell>
        </row>
        <row r="2760">
          <cell r="A2760" t="str">
            <v>A11040814</v>
          </cell>
          <cell r="B2760" t="str">
            <v>治风口服液</v>
          </cell>
        </row>
        <row r="2761">
          <cell r="A2761" t="str">
            <v>A11040815</v>
          </cell>
          <cell r="B2761" t="str">
            <v>祛湿口服液</v>
          </cell>
        </row>
        <row r="2762">
          <cell r="A2762" t="str">
            <v>A11040816</v>
          </cell>
          <cell r="B2762" t="str">
            <v>祛风湿口服液</v>
          </cell>
        </row>
        <row r="2763">
          <cell r="A2763" t="str">
            <v>A11040817</v>
          </cell>
          <cell r="B2763" t="str">
            <v>祛痰口服液</v>
          </cell>
        </row>
        <row r="2764">
          <cell r="A2764" t="str">
            <v>A11040818</v>
          </cell>
          <cell r="B2764" t="str">
            <v>止咳平喘口服液</v>
          </cell>
        </row>
        <row r="2765">
          <cell r="A2765" t="str">
            <v>A11040819</v>
          </cell>
          <cell r="B2765" t="str">
            <v>消食口服液</v>
          </cell>
        </row>
        <row r="2766">
          <cell r="A2766" t="str">
            <v>A11040820</v>
          </cell>
          <cell r="B2766" t="str">
            <v>治泻、痢口服液</v>
          </cell>
        </row>
        <row r="2767">
          <cell r="A2767" t="str">
            <v>A11040821</v>
          </cell>
          <cell r="B2767" t="str">
            <v>小儿镇惊口服液</v>
          </cell>
        </row>
        <row r="2768">
          <cell r="A2768" t="str">
            <v>A11040822</v>
          </cell>
          <cell r="B2768" t="str">
            <v>调经、止带口服液</v>
          </cell>
        </row>
        <row r="2769">
          <cell r="A2769" t="str">
            <v>A11040823</v>
          </cell>
          <cell r="B2769" t="str">
            <v>治产后病口服液</v>
          </cell>
        </row>
        <row r="2770">
          <cell r="A2770" t="str">
            <v>A11040824</v>
          </cell>
          <cell r="B2770" t="str">
            <v>安胎口服液</v>
          </cell>
        </row>
        <row r="2771">
          <cell r="A2771" t="str">
            <v>A11040825</v>
          </cell>
          <cell r="B2771" t="str">
            <v>利咽口服液</v>
          </cell>
        </row>
        <row r="2772">
          <cell r="A2772" t="str">
            <v>A11040826</v>
          </cell>
          <cell r="B2772" t="str">
            <v>明目口服液</v>
          </cell>
        </row>
        <row r="2773">
          <cell r="A2773" t="str">
            <v>A11040827</v>
          </cell>
          <cell r="B2773" t="str">
            <v>通鼻口服液</v>
          </cell>
        </row>
        <row r="2774">
          <cell r="A2774" t="str">
            <v>A11040828</v>
          </cell>
          <cell r="B2774" t="str">
            <v>治耳口服液</v>
          </cell>
        </row>
        <row r="2775">
          <cell r="A2775" t="str">
            <v>A11040829</v>
          </cell>
          <cell r="B2775" t="str">
            <v>驱虫、杀虫、止痒口服液</v>
          </cell>
        </row>
        <row r="2776">
          <cell r="A2776" t="str">
            <v>A11040830</v>
          </cell>
          <cell r="B2776" t="str">
            <v>治痔口服液</v>
          </cell>
        </row>
        <row r="2777">
          <cell r="A2777" t="str">
            <v>A11040831</v>
          </cell>
          <cell r="B2777" t="str">
            <v>治疮疡口服液</v>
          </cell>
        </row>
        <row r="2778">
          <cell r="A2778" t="str">
            <v>A11040832</v>
          </cell>
          <cell r="B2778" t="str">
            <v>止酸解痉治胃痛口服液</v>
          </cell>
        </row>
        <row r="2779">
          <cell r="A2779" t="str">
            <v>A11040833</v>
          </cell>
          <cell r="B2779" t="str">
            <v>抗痨口服液</v>
          </cell>
        </row>
        <row r="2780">
          <cell r="A2780" t="str">
            <v>A11040834</v>
          </cell>
          <cell r="B2780" t="str">
            <v>抗癌口服液</v>
          </cell>
        </row>
        <row r="2781">
          <cell r="A2781" t="str">
            <v>A11040899</v>
          </cell>
          <cell r="B2781" t="str">
            <v>其他中成药口服液</v>
          </cell>
        </row>
        <row r="2782">
          <cell r="A2782" t="str">
            <v>A110409</v>
          </cell>
          <cell r="B2782" t="str">
            <v>中成药胶囊</v>
          </cell>
        </row>
        <row r="2783">
          <cell r="A2783" t="str">
            <v>A11040901</v>
          </cell>
          <cell r="B2783" t="str">
            <v>解表胶囊</v>
          </cell>
        </row>
        <row r="2784">
          <cell r="A2784" t="str">
            <v>A11040902</v>
          </cell>
          <cell r="B2784" t="str">
            <v>泻下胶囊</v>
          </cell>
        </row>
        <row r="2785">
          <cell r="A2785" t="str">
            <v>A11040903</v>
          </cell>
          <cell r="B2785" t="str">
            <v>和解胶囊</v>
          </cell>
        </row>
        <row r="2786">
          <cell r="A2786" t="str">
            <v>A11040904</v>
          </cell>
          <cell r="B2786" t="str">
            <v>温里胶囊</v>
          </cell>
        </row>
        <row r="2787">
          <cell r="A2787" t="str">
            <v>A11040905</v>
          </cell>
          <cell r="B2787" t="str">
            <v>清热胶囊</v>
          </cell>
        </row>
        <row r="2788">
          <cell r="A2788" t="str">
            <v>A11040906</v>
          </cell>
          <cell r="B2788" t="str">
            <v>祛暑胶囊</v>
          </cell>
        </row>
        <row r="2789">
          <cell r="A2789" t="str">
            <v>A11040907</v>
          </cell>
          <cell r="B2789" t="str">
            <v>补益胶囊</v>
          </cell>
        </row>
        <row r="2790">
          <cell r="A2790" t="str">
            <v>A11040908</v>
          </cell>
          <cell r="B2790" t="str">
            <v>固涩胶囊</v>
          </cell>
        </row>
        <row r="2791">
          <cell r="A2791" t="str">
            <v>A11040909</v>
          </cell>
          <cell r="B2791" t="str">
            <v>安神胶囊</v>
          </cell>
        </row>
        <row r="2792">
          <cell r="A2792" t="str">
            <v>A11040910</v>
          </cell>
          <cell r="B2792" t="str">
            <v>开窍胶囊</v>
          </cell>
        </row>
        <row r="2793">
          <cell r="A2793" t="str">
            <v>A11040911</v>
          </cell>
          <cell r="B2793" t="str">
            <v>理气胶囊</v>
          </cell>
        </row>
        <row r="2794">
          <cell r="A2794" t="str">
            <v>A11040912</v>
          </cell>
          <cell r="B2794" t="str">
            <v>理血胶囊</v>
          </cell>
        </row>
        <row r="2795">
          <cell r="A2795" t="str">
            <v>A11040913</v>
          </cell>
          <cell r="B2795" t="str">
            <v>止血胶囊</v>
          </cell>
        </row>
        <row r="2796">
          <cell r="A2796" t="str">
            <v>A11040914</v>
          </cell>
          <cell r="B2796" t="str">
            <v>治风胶囊</v>
          </cell>
        </row>
        <row r="2797">
          <cell r="A2797" t="str">
            <v>A11040915</v>
          </cell>
          <cell r="B2797" t="str">
            <v>祛湿胶囊</v>
          </cell>
        </row>
        <row r="2798">
          <cell r="A2798" t="str">
            <v>A11040916</v>
          </cell>
          <cell r="B2798" t="str">
            <v>祛风湿胶囊</v>
          </cell>
        </row>
        <row r="2799">
          <cell r="A2799" t="str">
            <v>A11040917</v>
          </cell>
          <cell r="B2799" t="str">
            <v>祛痰胶囊</v>
          </cell>
        </row>
        <row r="2800">
          <cell r="A2800" t="str">
            <v>A11040918</v>
          </cell>
          <cell r="B2800" t="str">
            <v>止咳平喘胶囊</v>
          </cell>
        </row>
        <row r="2801">
          <cell r="A2801" t="str">
            <v>A11040919</v>
          </cell>
          <cell r="B2801" t="str">
            <v>消食胶囊</v>
          </cell>
        </row>
        <row r="2802">
          <cell r="A2802" t="str">
            <v>A11040920</v>
          </cell>
          <cell r="B2802" t="str">
            <v>治泻、痢胶囊</v>
          </cell>
        </row>
        <row r="2803">
          <cell r="A2803" t="str">
            <v>A11040921</v>
          </cell>
          <cell r="B2803" t="str">
            <v>小儿镇惊胶囊</v>
          </cell>
        </row>
        <row r="2804">
          <cell r="A2804" t="str">
            <v>A11040922</v>
          </cell>
          <cell r="B2804" t="str">
            <v>调经、止带胶囊</v>
          </cell>
        </row>
        <row r="2805">
          <cell r="A2805" t="str">
            <v>A11040923</v>
          </cell>
          <cell r="B2805" t="str">
            <v>治产后病胶囊</v>
          </cell>
        </row>
        <row r="2806">
          <cell r="A2806" t="str">
            <v>A11040924</v>
          </cell>
          <cell r="B2806" t="str">
            <v>安胎胶囊</v>
          </cell>
        </row>
        <row r="2807">
          <cell r="A2807" t="str">
            <v>A11040925</v>
          </cell>
          <cell r="B2807" t="str">
            <v>利咽胶囊</v>
          </cell>
        </row>
        <row r="2808">
          <cell r="A2808" t="str">
            <v>A11040926</v>
          </cell>
          <cell r="B2808" t="str">
            <v>明目胶囊</v>
          </cell>
        </row>
        <row r="2809">
          <cell r="A2809" t="str">
            <v>A11040927</v>
          </cell>
          <cell r="B2809" t="str">
            <v>通鼻胶囊</v>
          </cell>
        </row>
        <row r="2810">
          <cell r="A2810" t="str">
            <v>A11040928</v>
          </cell>
          <cell r="B2810" t="str">
            <v>治耳胶囊</v>
          </cell>
        </row>
        <row r="2811">
          <cell r="A2811" t="str">
            <v>A11040929</v>
          </cell>
          <cell r="B2811" t="str">
            <v>驱虫、杀虫、止痒胶囊</v>
          </cell>
        </row>
        <row r="2812">
          <cell r="A2812" t="str">
            <v>A11040930</v>
          </cell>
          <cell r="B2812" t="str">
            <v>治痔胶囊</v>
          </cell>
        </row>
        <row r="2813">
          <cell r="A2813" t="str">
            <v>A11040931</v>
          </cell>
          <cell r="B2813" t="str">
            <v>治疮疡胶囊</v>
          </cell>
        </row>
        <row r="2814">
          <cell r="A2814" t="str">
            <v>A11040932</v>
          </cell>
          <cell r="B2814" t="str">
            <v>止酸解痉治胃痛胶囊</v>
          </cell>
        </row>
        <row r="2815">
          <cell r="A2815" t="str">
            <v>A11040933</v>
          </cell>
          <cell r="B2815" t="str">
            <v>抗痨胶囊</v>
          </cell>
        </row>
        <row r="2816">
          <cell r="A2816" t="str">
            <v>A11040934</v>
          </cell>
          <cell r="B2816" t="str">
            <v>抗癌胶囊</v>
          </cell>
        </row>
        <row r="2817">
          <cell r="A2817" t="str">
            <v>A11040999</v>
          </cell>
          <cell r="B2817" t="str">
            <v>其他中成药胶囊</v>
          </cell>
        </row>
        <row r="2818">
          <cell r="A2818" t="str">
            <v>A110410</v>
          </cell>
          <cell r="B2818" t="str">
            <v>中成药散剂</v>
          </cell>
        </row>
        <row r="2819">
          <cell r="A2819" t="str">
            <v>A11041001</v>
          </cell>
          <cell r="B2819" t="str">
            <v>解表散剂</v>
          </cell>
        </row>
        <row r="2820">
          <cell r="A2820" t="str">
            <v>A11041002</v>
          </cell>
          <cell r="B2820" t="str">
            <v>泻下散剂</v>
          </cell>
        </row>
        <row r="2821">
          <cell r="A2821" t="str">
            <v>A11041003</v>
          </cell>
          <cell r="B2821" t="str">
            <v>和解散剂</v>
          </cell>
        </row>
        <row r="2822">
          <cell r="A2822" t="str">
            <v>A11041004</v>
          </cell>
          <cell r="B2822" t="str">
            <v>温里散剂</v>
          </cell>
        </row>
        <row r="2823">
          <cell r="A2823" t="str">
            <v>A11041005</v>
          </cell>
          <cell r="B2823" t="str">
            <v>清热散剂</v>
          </cell>
        </row>
        <row r="2824">
          <cell r="A2824" t="str">
            <v>A11041006</v>
          </cell>
          <cell r="B2824" t="str">
            <v>祛暑散剂</v>
          </cell>
        </row>
        <row r="2825">
          <cell r="A2825" t="str">
            <v>A11041007</v>
          </cell>
          <cell r="B2825" t="str">
            <v>补益散剂</v>
          </cell>
        </row>
        <row r="2826">
          <cell r="A2826" t="str">
            <v>A11041008</v>
          </cell>
          <cell r="B2826" t="str">
            <v>固涩散剂</v>
          </cell>
        </row>
        <row r="2827">
          <cell r="A2827" t="str">
            <v>A11041009</v>
          </cell>
          <cell r="B2827" t="str">
            <v>安神散剂</v>
          </cell>
        </row>
        <row r="2828">
          <cell r="A2828" t="str">
            <v>A11041010</v>
          </cell>
          <cell r="B2828" t="str">
            <v>开窍散剂</v>
          </cell>
        </row>
        <row r="2829">
          <cell r="A2829" t="str">
            <v>A11041011</v>
          </cell>
          <cell r="B2829" t="str">
            <v>理气散剂</v>
          </cell>
        </row>
        <row r="2830">
          <cell r="A2830" t="str">
            <v>A11041012</v>
          </cell>
          <cell r="B2830" t="str">
            <v>理血散剂</v>
          </cell>
        </row>
        <row r="2831">
          <cell r="A2831" t="str">
            <v>A11041013</v>
          </cell>
          <cell r="B2831" t="str">
            <v>止血散剂</v>
          </cell>
        </row>
        <row r="2832">
          <cell r="A2832" t="str">
            <v>A11041014</v>
          </cell>
          <cell r="B2832" t="str">
            <v>治风散剂</v>
          </cell>
        </row>
        <row r="2833">
          <cell r="A2833" t="str">
            <v>A11041015</v>
          </cell>
          <cell r="B2833" t="str">
            <v>祛湿散剂</v>
          </cell>
        </row>
        <row r="2834">
          <cell r="A2834" t="str">
            <v>A11041016</v>
          </cell>
          <cell r="B2834" t="str">
            <v>祛风湿散剂</v>
          </cell>
        </row>
        <row r="2835">
          <cell r="A2835" t="str">
            <v>A11041017</v>
          </cell>
          <cell r="B2835" t="str">
            <v>祛痰散剂</v>
          </cell>
        </row>
        <row r="2836">
          <cell r="A2836" t="str">
            <v>A11041018</v>
          </cell>
          <cell r="B2836" t="str">
            <v>止咳平喘散剂</v>
          </cell>
        </row>
        <row r="2837">
          <cell r="A2837" t="str">
            <v>A11041019</v>
          </cell>
          <cell r="B2837" t="str">
            <v>消食散剂</v>
          </cell>
        </row>
        <row r="2838">
          <cell r="A2838" t="str">
            <v>A11041020</v>
          </cell>
          <cell r="B2838" t="str">
            <v>治泻、痢散剂</v>
          </cell>
        </row>
        <row r="2839">
          <cell r="A2839" t="str">
            <v>A11041021</v>
          </cell>
          <cell r="B2839" t="str">
            <v>小儿镇惊散剂</v>
          </cell>
        </row>
        <row r="2840">
          <cell r="A2840" t="str">
            <v>A11041022</v>
          </cell>
          <cell r="B2840" t="str">
            <v>调经、止带散剂</v>
          </cell>
        </row>
        <row r="2841">
          <cell r="A2841" t="str">
            <v>A11041023</v>
          </cell>
          <cell r="B2841" t="str">
            <v>治产后病散剂</v>
          </cell>
        </row>
        <row r="2842">
          <cell r="A2842" t="str">
            <v>A11041024</v>
          </cell>
          <cell r="B2842" t="str">
            <v>安胎散剂</v>
          </cell>
        </row>
        <row r="2843">
          <cell r="A2843" t="str">
            <v>A11041025</v>
          </cell>
          <cell r="B2843" t="str">
            <v>利咽散剂</v>
          </cell>
        </row>
        <row r="2844">
          <cell r="A2844" t="str">
            <v>A11041026</v>
          </cell>
          <cell r="B2844" t="str">
            <v>明目散剂</v>
          </cell>
        </row>
        <row r="2845">
          <cell r="A2845" t="str">
            <v>A11041027</v>
          </cell>
          <cell r="B2845" t="str">
            <v>通鼻散剂</v>
          </cell>
        </row>
        <row r="2846">
          <cell r="A2846" t="str">
            <v>A11041028</v>
          </cell>
          <cell r="B2846" t="str">
            <v>治耳散剂</v>
          </cell>
        </row>
        <row r="2847">
          <cell r="A2847" t="str">
            <v>A11041029</v>
          </cell>
          <cell r="B2847" t="str">
            <v>驱虫、杀虫、止痒散剂</v>
          </cell>
        </row>
        <row r="2848">
          <cell r="A2848" t="str">
            <v>A11041030</v>
          </cell>
          <cell r="B2848" t="str">
            <v>治痔散剂</v>
          </cell>
        </row>
        <row r="2849">
          <cell r="A2849" t="str">
            <v>A11041031</v>
          </cell>
          <cell r="B2849" t="str">
            <v>治疮疡散剂</v>
          </cell>
        </row>
        <row r="2850">
          <cell r="A2850" t="str">
            <v>A11041032</v>
          </cell>
          <cell r="B2850" t="str">
            <v>止酸解痉治胃痛散剂</v>
          </cell>
        </row>
        <row r="2851">
          <cell r="A2851" t="str">
            <v>A11041033</v>
          </cell>
          <cell r="B2851" t="str">
            <v>抗痨散剂</v>
          </cell>
        </row>
        <row r="2852">
          <cell r="A2852" t="str">
            <v>A11041034</v>
          </cell>
          <cell r="B2852" t="str">
            <v>抗癌散剂</v>
          </cell>
        </row>
        <row r="2853">
          <cell r="A2853" t="str">
            <v>A11041099</v>
          </cell>
          <cell r="B2853" t="str">
            <v>其他中成药散剂</v>
          </cell>
        </row>
        <row r="2854">
          <cell r="A2854" t="str">
            <v>A110411</v>
          </cell>
          <cell r="B2854" t="str">
            <v>中成药栓剂</v>
          </cell>
        </row>
        <row r="2855">
          <cell r="A2855" t="str">
            <v>A11041101</v>
          </cell>
          <cell r="B2855" t="str">
            <v>解表栓剂</v>
          </cell>
        </row>
        <row r="2856">
          <cell r="A2856" t="str">
            <v>A11041102</v>
          </cell>
          <cell r="B2856" t="str">
            <v>泻下栓剂</v>
          </cell>
        </row>
        <row r="2857">
          <cell r="A2857" t="str">
            <v>A11041103</v>
          </cell>
          <cell r="B2857" t="str">
            <v>和解栓剂</v>
          </cell>
        </row>
        <row r="2858">
          <cell r="A2858" t="str">
            <v>A11041104</v>
          </cell>
          <cell r="B2858" t="str">
            <v>温里栓剂</v>
          </cell>
        </row>
        <row r="2859">
          <cell r="A2859" t="str">
            <v>A11041105</v>
          </cell>
          <cell r="B2859" t="str">
            <v>清热栓剂</v>
          </cell>
        </row>
        <row r="2860">
          <cell r="A2860" t="str">
            <v>A11041106</v>
          </cell>
          <cell r="B2860" t="str">
            <v>祛暑栓剂</v>
          </cell>
        </row>
        <row r="2861">
          <cell r="A2861" t="str">
            <v>A11041107</v>
          </cell>
          <cell r="B2861" t="str">
            <v>补益栓剂</v>
          </cell>
        </row>
        <row r="2862">
          <cell r="A2862" t="str">
            <v>A11041108</v>
          </cell>
          <cell r="B2862" t="str">
            <v>固涩栓剂</v>
          </cell>
        </row>
        <row r="2863">
          <cell r="A2863" t="str">
            <v>A11041109</v>
          </cell>
          <cell r="B2863" t="str">
            <v>安神栓剂</v>
          </cell>
        </row>
        <row r="2864">
          <cell r="A2864" t="str">
            <v>A11041110</v>
          </cell>
          <cell r="B2864" t="str">
            <v>开窍栓剂</v>
          </cell>
        </row>
        <row r="2865">
          <cell r="A2865" t="str">
            <v>A11041111</v>
          </cell>
          <cell r="B2865" t="str">
            <v>理气栓剂</v>
          </cell>
        </row>
        <row r="2866">
          <cell r="A2866" t="str">
            <v>A11041112</v>
          </cell>
          <cell r="B2866" t="str">
            <v>理血栓剂</v>
          </cell>
        </row>
        <row r="2867">
          <cell r="A2867" t="str">
            <v>A11041113</v>
          </cell>
          <cell r="B2867" t="str">
            <v>止血栓剂</v>
          </cell>
        </row>
        <row r="2868">
          <cell r="A2868" t="str">
            <v>A11041114</v>
          </cell>
          <cell r="B2868" t="str">
            <v>治风栓剂</v>
          </cell>
        </row>
        <row r="2869">
          <cell r="A2869" t="str">
            <v>A11041115</v>
          </cell>
          <cell r="B2869" t="str">
            <v>祛湿栓剂</v>
          </cell>
        </row>
        <row r="2870">
          <cell r="A2870" t="str">
            <v>A11041116</v>
          </cell>
          <cell r="B2870" t="str">
            <v>祛风湿栓剂</v>
          </cell>
        </row>
        <row r="2871">
          <cell r="A2871" t="str">
            <v>A11041117</v>
          </cell>
          <cell r="B2871" t="str">
            <v>祛痰栓剂</v>
          </cell>
        </row>
        <row r="2872">
          <cell r="A2872" t="str">
            <v>A11041118</v>
          </cell>
          <cell r="B2872" t="str">
            <v>止咳平喘栓剂</v>
          </cell>
        </row>
        <row r="2873">
          <cell r="A2873" t="str">
            <v>A11041119</v>
          </cell>
          <cell r="B2873" t="str">
            <v>消食栓剂</v>
          </cell>
        </row>
        <row r="2874">
          <cell r="A2874" t="str">
            <v>A11041120</v>
          </cell>
          <cell r="B2874" t="str">
            <v>治泻、痢栓剂</v>
          </cell>
        </row>
        <row r="2875">
          <cell r="A2875" t="str">
            <v>A11041121</v>
          </cell>
          <cell r="B2875" t="str">
            <v>小儿镇惊栓剂</v>
          </cell>
        </row>
        <row r="2876">
          <cell r="A2876" t="str">
            <v>A11041122</v>
          </cell>
          <cell r="B2876" t="str">
            <v>调经、止带栓剂</v>
          </cell>
        </row>
        <row r="2877">
          <cell r="A2877" t="str">
            <v>A11041123</v>
          </cell>
          <cell r="B2877" t="str">
            <v>治产后病栓剂</v>
          </cell>
        </row>
        <row r="2878">
          <cell r="A2878" t="str">
            <v>A11041124</v>
          </cell>
          <cell r="B2878" t="str">
            <v>安胎栓剂</v>
          </cell>
        </row>
        <row r="2879">
          <cell r="A2879" t="str">
            <v>A11041125</v>
          </cell>
          <cell r="B2879" t="str">
            <v>利咽栓剂</v>
          </cell>
        </row>
        <row r="2880">
          <cell r="A2880" t="str">
            <v>A11041126</v>
          </cell>
          <cell r="B2880" t="str">
            <v>明目栓剂</v>
          </cell>
        </row>
        <row r="2881">
          <cell r="A2881" t="str">
            <v>A11041127</v>
          </cell>
          <cell r="B2881" t="str">
            <v>通鼻栓剂</v>
          </cell>
        </row>
        <row r="2882">
          <cell r="A2882" t="str">
            <v>A11041128</v>
          </cell>
          <cell r="B2882" t="str">
            <v>治耳栓剂</v>
          </cell>
        </row>
        <row r="2883">
          <cell r="A2883" t="str">
            <v>A11041129</v>
          </cell>
          <cell r="B2883" t="str">
            <v>驱虫、杀虫、止痒栓剂</v>
          </cell>
        </row>
        <row r="2884">
          <cell r="A2884" t="str">
            <v>A11041130</v>
          </cell>
          <cell r="B2884" t="str">
            <v>治痔栓剂</v>
          </cell>
        </row>
        <row r="2885">
          <cell r="A2885" t="str">
            <v>A11041131</v>
          </cell>
          <cell r="B2885" t="str">
            <v>治疮疡栓剂</v>
          </cell>
        </row>
        <row r="2886">
          <cell r="A2886" t="str">
            <v>A11041132</v>
          </cell>
          <cell r="B2886" t="str">
            <v>止酸解痉治胃痛栓剂</v>
          </cell>
        </row>
        <row r="2887">
          <cell r="A2887" t="str">
            <v>A11041133</v>
          </cell>
          <cell r="B2887" t="str">
            <v>抗痨栓剂</v>
          </cell>
        </row>
        <row r="2888">
          <cell r="A2888" t="str">
            <v>A11041134</v>
          </cell>
          <cell r="B2888" t="str">
            <v>抗癌栓剂</v>
          </cell>
        </row>
        <row r="2889">
          <cell r="A2889" t="str">
            <v>A11041199</v>
          </cell>
          <cell r="B2889" t="str">
            <v>其他中成药栓剂</v>
          </cell>
        </row>
        <row r="2890">
          <cell r="A2890" t="str">
            <v>A110412</v>
          </cell>
          <cell r="B2890" t="str">
            <v>药酒</v>
          </cell>
        </row>
        <row r="2891">
          <cell r="A2891" t="str">
            <v>A11041201</v>
          </cell>
          <cell r="B2891" t="str">
            <v>补益药酒</v>
          </cell>
        </row>
        <row r="2892">
          <cell r="A2892" t="str">
            <v>A11041202</v>
          </cell>
          <cell r="B2892" t="str">
            <v>固涩药酒</v>
          </cell>
        </row>
        <row r="2893">
          <cell r="A2893" t="str">
            <v>A11041203</v>
          </cell>
          <cell r="B2893" t="str">
            <v>安神药酒</v>
          </cell>
        </row>
        <row r="2894">
          <cell r="A2894" t="str">
            <v>A11041204</v>
          </cell>
          <cell r="B2894" t="str">
            <v>开窍药酒</v>
          </cell>
        </row>
        <row r="2895">
          <cell r="A2895" t="str">
            <v>A11041205</v>
          </cell>
          <cell r="B2895" t="str">
            <v>理气药酒</v>
          </cell>
        </row>
        <row r="2896">
          <cell r="A2896" t="str">
            <v>A11041206</v>
          </cell>
          <cell r="B2896" t="str">
            <v>理血药酒</v>
          </cell>
        </row>
        <row r="2897">
          <cell r="A2897" t="str">
            <v>A11041207</v>
          </cell>
          <cell r="B2897" t="str">
            <v>止血药酒</v>
          </cell>
        </row>
        <row r="2898">
          <cell r="A2898" t="str">
            <v>A11041208</v>
          </cell>
          <cell r="B2898" t="str">
            <v>治风药酒</v>
          </cell>
        </row>
        <row r="2899">
          <cell r="A2899" t="str">
            <v>A11041209</v>
          </cell>
          <cell r="B2899" t="str">
            <v>祛湿药酒</v>
          </cell>
        </row>
        <row r="2900">
          <cell r="A2900" t="str">
            <v>A11041299</v>
          </cell>
          <cell r="B2900" t="str">
            <v>其他药酒</v>
          </cell>
        </row>
        <row r="2901">
          <cell r="A2901" t="str">
            <v>A110413</v>
          </cell>
          <cell r="B2901" t="str">
            <v>清凉油</v>
          </cell>
        </row>
        <row r="2902">
          <cell r="A2902" t="str">
            <v>A11041301</v>
          </cell>
          <cell r="B2902" t="str">
            <v>治风剂清凉油</v>
          </cell>
        </row>
        <row r="2903">
          <cell r="A2903" t="str">
            <v>A11041399</v>
          </cell>
          <cell r="B2903" t="str">
            <v>其他清凉油</v>
          </cell>
        </row>
        <row r="2904">
          <cell r="A2904" t="str">
            <v>A110499</v>
          </cell>
          <cell r="B2904" t="str">
            <v>其他中成药</v>
          </cell>
        </row>
        <row r="2905">
          <cell r="A2905" t="str">
            <v>A1105</v>
          </cell>
          <cell r="B2905" t="str">
            <v>兽用药品</v>
          </cell>
        </row>
        <row r="2906">
          <cell r="A2906" t="str">
            <v>A110501</v>
          </cell>
          <cell r="B2906" t="str">
            <v>兽用化学药品</v>
          </cell>
        </row>
        <row r="2907">
          <cell r="A2907" t="str">
            <v>A110502</v>
          </cell>
          <cell r="B2907" t="str">
            <v>兽用血清制品</v>
          </cell>
        </row>
        <row r="2908">
          <cell r="A2908" t="str">
            <v>A110503</v>
          </cell>
          <cell r="B2908" t="str">
            <v>兽用疫苗</v>
          </cell>
        </row>
        <row r="2909">
          <cell r="A2909" t="str">
            <v>A110504</v>
          </cell>
          <cell r="B2909" t="str">
            <v>兽用诊断制品</v>
          </cell>
        </row>
        <row r="2910">
          <cell r="A2910" t="str">
            <v>A110505</v>
          </cell>
          <cell r="B2910" t="str">
            <v>兽用微生态制品</v>
          </cell>
        </row>
        <row r="2911">
          <cell r="A2911" t="str">
            <v>A110506</v>
          </cell>
          <cell r="B2911" t="str">
            <v>兽用中药材</v>
          </cell>
        </row>
        <row r="2912">
          <cell r="A2912" t="str">
            <v>A110507</v>
          </cell>
          <cell r="B2912" t="str">
            <v>兽用中成药</v>
          </cell>
        </row>
        <row r="2913">
          <cell r="A2913" t="str">
            <v>A110508</v>
          </cell>
          <cell r="B2913" t="str">
            <v>兽用抗生素</v>
          </cell>
        </row>
        <row r="2914">
          <cell r="A2914" t="str">
            <v>A110509</v>
          </cell>
          <cell r="B2914" t="str">
            <v>兽用生化药品</v>
          </cell>
        </row>
        <row r="2915">
          <cell r="A2915" t="str">
            <v>A110510</v>
          </cell>
          <cell r="B2915" t="str">
            <v>兽用放射性药品</v>
          </cell>
        </row>
        <row r="2916">
          <cell r="A2916" t="str">
            <v>A110511</v>
          </cell>
          <cell r="B2916" t="str">
            <v>兽用外用杀虫剂</v>
          </cell>
        </row>
        <row r="2917">
          <cell r="A2917" t="str">
            <v>A110512</v>
          </cell>
          <cell r="B2917" t="str">
            <v>兽用消毒剂</v>
          </cell>
        </row>
        <row r="2918">
          <cell r="A2918" t="str">
            <v>A1106</v>
          </cell>
          <cell r="B2918" t="str">
            <v>生物化学药品</v>
          </cell>
        </row>
        <row r="2919">
          <cell r="A2919" t="str">
            <v>A110601</v>
          </cell>
          <cell r="B2919" t="str">
            <v>酶类生化制剂</v>
          </cell>
        </row>
        <row r="2920">
          <cell r="A2920" t="str">
            <v>A11060101</v>
          </cell>
          <cell r="B2920" t="str">
            <v>胰蛋白酶制剂</v>
          </cell>
        </row>
        <row r="2921">
          <cell r="A2921" t="str">
            <v>A11060102</v>
          </cell>
          <cell r="B2921" t="str">
            <v>糜蛋白酶制剂</v>
          </cell>
        </row>
        <row r="2922">
          <cell r="A2922" t="str">
            <v>A11060103</v>
          </cell>
          <cell r="B2922" t="str">
            <v>菠萝蛋白酶制剂</v>
          </cell>
        </row>
        <row r="2923">
          <cell r="A2923" t="str">
            <v>A11060104</v>
          </cell>
          <cell r="B2923" t="str">
            <v>链激酶制剂</v>
          </cell>
        </row>
        <row r="2924">
          <cell r="A2924" t="str">
            <v>A11060105</v>
          </cell>
          <cell r="B2924" t="str">
            <v>重组链激酶制剂</v>
          </cell>
        </row>
        <row r="2925">
          <cell r="A2925" t="str">
            <v>A11060106</v>
          </cell>
          <cell r="B2925" t="str">
            <v>双链酶制剂</v>
          </cell>
        </row>
        <row r="2926">
          <cell r="A2926" t="str">
            <v>A11060107</v>
          </cell>
          <cell r="B2926" t="str">
            <v>尿激酶制剂</v>
          </cell>
        </row>
        <row r="2927">
          <cell r="A2927" t="str">
            <v>A11060108</v>
          </cell>
          <cell r="B2927" t="str">
            <v>溶菌酶制剂</v>
          </cell>
        </row>
        <row r="2928">
          <cell r="A2928" t="str">
            <v>A11060109</v>
          </cell>
          <cell r="B2928" t="str">
            <v>辅酶Q10制剂</v>
          </cell>
        </row>
        <row r="2929">
          <cell r="A2929" t="str">
            <v>A11060110</v>
          </cell>
          <cell r="B2929" t="str">
            <v>辅酶Ⅰ制剂</v>
          </cell>
        </row>
        <row r="2930">
          <cell r="A2930" t="str">
            <v>A11060111</v>
          </cell>
          <cell r="B2930" t="str">
            <v>复合辅酶制剂</v>
          </cell>
        </row>
        <row r="2931">
          <cell r="A2931" t="str">
            <v>A11060112</v>
          </cell>
          <cell r="B2931" t="str">
            <v>门冬酰胺酶制剂</v>
          </cell>
        </row>
        <row r="2932">
          <cell r="A2932" t="str">
            <v>A11060113</v>
          </cell>
          <cell r="B2932" t="str">
            <v>胰酶制剂</v>
          </cell>
        </row>
        <row r="2933">
          <cell r="A2933" t="str">
            <v>A11060114</v>
          </cell>
          <cell r="B2933" t="str">
            <v>多酶制剂</v>
          </cell>
        </row>
        <row r="2934">
          <cell r="A2934" t="str">
            <v>A11060115</v>
          </cell>
          <cell r="B2934" t="str">
            <v>复合多酶制剂</v>
          </cell>
        </row>
        <row r="2935">
          <cell r="A2935" t="str">
            <v>A11060116</v>
          </cell>
          <cell r="B2935" t="str">
            <v>胃蛋白酶制剂</v>
          </cell>
        </row>
        <row r="2936">
          <cell r="A2936" t="str">
            <v>A11060117</v>
          </cell>
          <cell r="B2936" t="str">
            <v>含糖胃蛋白酶制剂</v>
          </cell>
        </row>
        <row r="2937">
          <cell r="A2937" t="str">
            <v>A11060118</v>
          </cell>
          <cell r="B2937" t="str">
            <v>淀粉酶制剂</v>
          </cell>
        </row>
        <row r="2938">
          <cell r="A2938" t="str">
            <v>A11060199</v>
          </cell>
          <cell r="B2938" t="str">
            <v>其他酶类生化制剂</v>
          </cell>
        </row>
        <row r="2939">
          <cell r="A2939" t="str">
            <v>A110602</v>
          </cell>
          <cell r="B2939" t="str">
            <v>氨基酸及蛋白质类药</v>
          </cell>
        </row>
        <row r="2940">
          <cell r="A2940" t="str">
            <v>A11060201</v>
          </cell>
          <cell r="B2940" t="str">
            <v>乙酰半胱氨酸制剂</v>
          </cell>
        </row>
        <row r="2941">
          <cell r="A2941" t="str">
            <v>A11060202</v>
          </cell>
          <cell r="B2941" t="str">
            <v>羧甲司坦制剂</v>
          </cell>
        </row>
        <row r="2942">
          <cell r="A2942" t="str">
            <v>A11060203</v>
          </cell>
          <cell r="B2942" t="str">
            <v>盐酸美司坦制剂</v>
          </cell>
        </row>
        <row r="2943">
          <cell r="A2943" t="str">
            <v>A11060204</v>
          </cell>
          <cell r="B2943" t="str">
            <v>胱氨酸制剂</v>
          </cell>
        </row>
        <row r="2944">
          <cell r="A2944" t="str">
            <v>A11060205</v>
          </cell>
          <cell r="B2944" t="str">
            <v>盐酸赖氨酸制剂</v>
          </cell>
        </row>
        <row r="2945">
          <cell r="A2945" t="str">
            <v>A11060206</v>
          </cell>
          <cell r="B2945" t="str">
            <v>谷氨酸制剂</v>
          </cell>
        </row>
        <row r="2946">
          <cell r="A2946" t="str">
            <v>A11060207</v>
          </cell>
          <cell r="B2946" t="str">
            <v>门冬氨酸制剂</v>
          </cell>
        </row>
        <row r="2947">
          <cell r="A2947" t="str">
            <v>A11060208</v>
          </cell>
          <cell r="B2947" t="str">
            <v>门冬酰胺制剂</v>
          </cell>
        </row>
        <row r="2948">
          <cell r="A2948" t="str">
            <v>A11060209</v>
          </cell>
          <cell r="B2948" t="str">
            <v>复合氨基酸制剂</v>
          </cell>
        </row>
        <row r="2949">
          <cell r="A2949" t="str">
            <v>A11060210</v>
          </cell>
          <cell r="B2949" t="str">
            <v>复方氨基酸制剂</v>
          </cell>
        </row>
        <row r="2950">
          <cell r="A2950" t="str">
            <v>A11060211</v>
          </cell>
          <cell r="B2950" t="str">
            <v>复方赖氨酸制剂</v>
          </cell>
        </row>
        <row r="2951">
          <cell r="A2951" t="str">
            <v>A11060212</v>
          </cell>
          <cell r="B2951" t="str">
            <v>注射用氨基酸类药及输液</v>
          </cell>
        </row>
        <row r="2952">
          <cell r="A2952" t="str">
            <v>A11060299</v>
          </cell>
          <cell r="B2952" t="str">
            <v>其他氨基酸及蛋白质药制
剂</v>
          </cell>
        </row>
        <row r="2953">
          <cell r="A2953" t="str">
            <v>A110603</v>
          </cell>
          <cell r="B2953" t="str">
            <v>脂肪类药制剂</v>
          </cell>
        </row>
        <row r="2954">
          <cell r="A2954" t="str">
            <v>A11060301</v>
          </cell>
          <cell r="B2954" t="str">
            <v>注射用脂肪类药</v>
          </cell>
        </row>
        <row r="2955">
          <cell r="A2955" t="str">
            <v>A11060302</v>
          </cell>
          <cell r="B2955" t="str">
            <v>脂肪类药胶囊</v>
          </cell>
        </row>
        <row r="2956">
          <cell r="A2956" t="str">
            <v>A11060303</v>
          </cell>
          <cell r="B2956" t="str">
            <v>脂肪类药片剂</v>
          </cell>
        </row>
        <row r="2957">
          <cell r="A2957" t="str">
            <v>A11060399</v>
          </cell>
          <cell r="B2957" t="str">
            <v>其他脂肪类药制剂</v>
          </cell>
        </row>
        <row r="2958">
          <cell r="A2958" t="str">
            <v>A110604</v>
          </cell>
          <cell r="B2958" t="str">
            <v>核酸类药制剂</v>
          </cell>
        </row>
        <row r="2959">
          <cell r="A2959" t="str">
            <v>A11060401</v>
          </cell>
          <cell r="B2959" t="str">
            <v>三磷腺苷钠制剂</v>
          </cell>
        </row>
        <row r="2960">
          <cell r="A2960" t="str">
            <v>A11060402</v>
          </cell>
          <cell r="B2960" t="str">
            <v>环磷腺苷制剂</v>
          </cell>
        </row>
        <row r="2961">
          <cell r="A2961" t="str">
            <v>A11060403</v>
          </cell>
          <cell r="B2961" t="str">
            <v>肌苷制剂</v>
          </cell>
        </row>
        <row r="2962">
          <cell r="A2962" t="str">
            <v>A11060404</v>
          </cell>
          <cell r="B2962" t="str">
            <v>核糖核酸制剂</v>
          </cell>
        </row>
        <row r="2963">
          <cell r="A2963" t="str">
            <v>A11060499</v>
          </cell>
          <cell r="B2963" t="str">
            <v>其他核酸类药制剂</v>
          </cell>
        </row>
        <row r="2964">
          <cell r="A2964" t="str">
            <v>A110699</v>
          </cell>
          <cell r="B2964" t="str">
            <v>其他生物化学药品</v>
          </cell>
        </row>
        <row r="2965">
          <cell r="A2965" t="str">
            <v>A1107</v>
          </cell>
          <cell r="B2965" t="str">
            <v>生物化学制品</v>
          </cell>
        </row>
        <row r="2966">
          <cell r="A2966" t="str">
            <v>A110701</v>
          </cell>
          <cell r="B2966" t="str">
            <v>菌苗</v>
          </cell>
        </row>
        <row r="2967">
          <cell r="A2967" t="str">
            <v>A11070101</v>
          </cell>
          <cell r="B2967" t="str">
            <v>伤寒菌苗</v>
          </cell>
        </row>
        <row r="2968">
          <cell r="A2968" t="str">
            <v>A11070102</v>
          </cell>
          <cell r="B2968" t="str">
            <v>霍乱菌苗</v>
          </cell>
        </row>
        <row r="2969">
          <cell r="A2969" t="str">
            <v>A11070103</v>
          </cell>
          <cell r="B2969" t="str">
            <v>霍乱伤寒混合菌苗</v>
          </cell>
        </row>
        <row r="2970">
          <cell r="A2970" t="str">
            <v>A11070104</v>
          </cell>
          <cell r="B2970" t="str">
            <v>霍乱伤寒副伤寒甲乙菌苗</v>
          </cell>
        </row>
        <row r="2971">
          <cell r="A2971" t="str">
            <v>A11070105</v>
          </cell>
          <cell r="B2971" t="str">
            <v>伤寒副伤寒甲乙菌苗</v>
          </cell>
        </row>
        <row r="2972">
          <cell r="A2972" t="str">
            <v>A11070106</v>
          </cell>
          <cell r="B2972" t="str">
            <v>伤寒副伤寒甲二联菌苗</v>
          </cell>
        </row>
        <row r="2973">
          <cell r="A2973" t="str">
            <v>A11070107</v>
          </cell>
          <cell r="B2973" t="str">
            <v>伤寒·副伤寒甲·乙三联菌
苗</v>
          </cell>
        </row>
        <row r="2974">
          <cell r="A2974" t="str">
            <v>A11070108</v>
          </cell>
          <cell r="B2974" t="str">
            <v>霍乱·伤寒·副伤寒甲·乙
四联菌苗</v>
          </cell>
        </row>
        <row r="2975">
          <cell r="A2975" t="str">
            <v>A11070109</v>
          </cell>
          <cell r="B2975" t="str">
            <v>百日咳菌苗</v>
          </cell>
        </row>
        <row r="2976">
          <cell r="A2976" t="str">
            <v>A11070110</v>
          </cell>
          <cell r="B2976" t="str">
            <v>钩端螺旋体菌苗</v>
          </cell>
        </row>
        <row r="2977">
          <cell r="A2977" t="str">
            <v>A11070111</v>
          </cell>
          <cell r="B2977" t="str">
            <v>多价钩端螺旋体菌苗</v>
          </cell>
        </row>
        <row r="2978">
          <cell r="A2978" t="str">
            <v>A11070112</v>
          </cell>
          <cell r="B2978" t="str">
            <v>脑膜炎球菌多糖菌苗(A群)</v>
          </cell>
        </row>
        <row r="2979">
          <cell r="A2979" t="str">
            <v>A11070113</v>
          </cell>
          <cell r="B2979" t="str">
            <v>炭疽活菌苗</v>
          </cell>
        </row>
        <row r="2980">
          <cell r="A2980" t="str">
            <v>A11070114</v>
          </cell>
          <cell r="B2980" t="str">
            <v>气管炎菌苗</v>
          </cell>
        </row>
        <row r="2981">
          <cell r="A2981" t="str">
            <v>A11070115</v>
          </cell>
          <cell r="B2981" t="str">
            <v>气管炎溶菌菌苗</v>
          </cell>
        </row>
        <row r="2982">
          <cell r="A2982" t="str">
            <v>A11070116</v>
          </cell>
          <cell r="B2982" t="str">
            <v>吸附霍乱菌苗</v>
          </cell>
        </row>
        <row r="2983">
          <cell r="A2983" t="str">
            <v>A11070117</v>
          </cell>
          <cell r="B2983" t="str">
            <v>吸附霍乱类毒素菌苗</v>
          </cell>
        </row>
        <row r="2984">
          <cell r="A2984" t="str">
            <v>A11070118</v>
          </cell>
          <cell r="B2984" t="str">
            <v>冻干牛痘苗</v>
          </cell>
        </row>
        <row r="2985">
          <cell r="A2985" t="str">
            <v>A11070119</v>
          </cell>
          <cell r="B2985" t="str">
            <v>流脑菌苗</v>
          </cell>
        </row>
        <row r="2986">
          <cell r="A2986" t="str">
            <v>A11070199</v>
          </cell>
          <cell r="B2986" t="str">
            <v>其他菌苗</v>
          </cell>
        </row>
        <row r="2987">
          <cell r="A2987" t="str">
            <v>A110702</v>
          </cell>
          <cell r="B2987" t="str">
            <v>菌苗制剂</v>
          </cell>
        </row>
        <row r="2988">
          <cell r="A2988" t="str">
            <v>A11070201</v>
          </cell>
          <cell r="B2988" t="str">
            <v>吸附百日咳白喉破伤风混
合制剂</v>
          </cell>
        </row>
        <row r="2989">
          <cell r="A2989" t="str">
            <v>A11070202</v>
          </cell>
          <cell r="B2989" t="str">
            <v>吸附百日咳菌苗白喉类毒
素混合制剂</v>
          </cell>
        </row>
        <row r="2990">
          <cell r="A2990" t="str">
            <v>A11070203</v>
          </cell>
          <cell r="B2990" t="str">
            <v>卡介苗多糖核酸</v>
          </cell>
        </row>
        <row r="2991">
          <cell r="A2991" t="str">
            <v>A11070204</v>
          </cell>
          <cell r="B2991" t="str">
            <v>破伤风类毒素混合制剂</v>
          </cell>
        </row>
        <row r="2992">
          <cell r="A2992" t="str">
            <v>A11070205</v>
          </cell>
          <cell r="B2992" t="str">
            <v>核酪制剂</v>
          </cell>
        </row>
        <row r="2993">
          <cell r="A2993" t="str">
            <v>A11070206</v>
          </cell>
          <cell r="B2993" t="str">
            <v>口服多价痢疾噬菌体</v>
          </cell>
        </row>
        <row r="2994">
          <cell r="A2994" t="str">
            <v>A11070207</v>
          </cell>
          <cell r="B2994" t="str">
            <v>哮喘菌苗注射液</v>
          </cell>
        </row>
        <row r="2995">
          <cell r="A2995" t="str">
            <v>A11070208</v>
          </cell>
          <cell r="B2995" t="str">
            <v>气管炎菌苗片</v>
          </cell>
        </row>
        <row r="2996">
          <cell r="A2996" t="str">
            <v>A110703</v>
          </cell>
          <cell r="B2996" t="str">
            <v>人用疫苗</v>
          </cell>
        </row>
        <row r="2997">
          <cell r="A2997" t="str">
            <v>A11070301</v>
          </cell>
          <cell r="B2997" t="str">
            <v>脑炎疫苗</v>
          </cell>
        </row>
        <row r="2998">
          <cell r="A2998" t="str">
            <v>A11070302</v>
          </cell>
          <cell r="B2998" t="str">
            <v>脑膜炎疫苗</v>
          </cell>
        </row>
        <row r="2999">
          <cell r="A2999" t="str">
            <v>A11070303</v>
          </cell>
          <cell r="B2999" t="str">
            <v>麻疹、风疹及腮腺炎疫苗</v>
          </cell>
        </row>
        <row r="3000">
          <cell r="A3000" t="str">
            <v>A11070304</v>
          </cell>
          <cell r="B3000" t="str">
            <v>狂犬病疫苗</v>
          </cell>
        </row>
        <row r="3001">
          <cell r="A3001" t="str">
            <v>A11070305</v>
          </cell>
          <cell r="B3001" t="str">
            <v>脊髓灰质炎疫苗</v>
          </cell>
        </row>
        <row r="3002">
          <cell r="A3002" t="str">
            <v>A11070306</v>
          </cell>
          <cell r="B3002" t="str">
            <v>肝炎疫苗</v>
          </cell>
        </row>
        <row r="3003">
          <cell r="A3003" t="str">
            <v>A11070307</v>
          </cell>
          <cell r="B3003" t="str">
            <v>流感疫苗</v>
          </cell>
        </row>
        <row r="3004">
          <cell r="A3004" t="str">
            <v>A11070308</v>
          </cell>
          <cell r="B3004" t="str">
            <v>肾综合症疫苗</v>
          </cell>
        </row>
        <row r="3005">
          <cell r="A3005" t="str">
            <v>A11070309</v>
          </cell>
          <cell r="B3005" t="str">
            <v>破伤风、白喉及百日咳疫苗</v>
          </cell>
        </row>
        <row r="3006">
          <cell r="A3006" t="str">
            <v>A11070310</v>
          </cell>
          <cell r="B3006" t="str">
            <v>黄热减毒活疫苗</v>
          </cell>
        </row>
        <row r="3007">
          <cell r="A3007" t="str">
            <v>A11070399</v>
          </cell>
          <cell r="B3007" t="str">
            <v>其他人用疫苗</v>
          </cell>
        </row>
        <row r="3008">
          <cell r="A3008" t="str">
            <v>A110704</v>
          </cell>
          <cell r="B3008" t="str">
            <v>类毒素</v>
          </cell>
        </row>
        <row r="3009">
          <cell r="A3009" t="str">
            <v>A11070401</v>
          </cell>
          <cell r="B3009" t="str">
            <v>吸附精制白喉类毒素</v>
          </cell>
        </row>
        <row r="3010">
          <cell r="A3010" t="str">
            <v>A11070402</v>
          </cell>
          <cell r="B3010" t="str">
            <v>吸附精制白喉破伤风二联
类毒素</v>
          </cell>
        </row>
        <row r="3011">
          <cell r="A3011" t="str">
            <v>A11070403</v>
          </cell>
          <cell r="B3011" t="str">
            <v>吸附精制破伤风类毒素</v>
          </cell>
        </row>
        <row r="3012">
          <cell r="A3012" t="str">
            <v>A11070404</v>
          </cell>
          <cell r="B3012" t="str">
            <v>吸附精制破伤风·气性坏疽
四联类毒类</v>
          </cell>
        </row>
        <row r="3013">
          <cell r="A3013" t="str">
            <v>A11070405</v>
          </cell>
          <cell r="B3013" t="str">
            <v>葡萄球菌类毒素</v>
          </cell>
        </row>
        <row r="3014">
          <cell r="A3014" t="str">
            <v>A11070499</v>
          </cell>
          <cell r="B3014" t="str">
            <v>其他类毒素</v>
          </cell>
        </row>
        <row r="3015">
          <cell r="A3015" t="str">
            <v>A110705</v>
          </cell>
          <cell r="B3015" t="str">
            <v>抗毒素类</v>
          </cell>
        </row>
        <row r="3016">
          <cell r="A3016" t="str">
            <v>A11070501</v>
          </cell>
          <cell r="B3016" t="str">
            <v>白喉抗毒素</v>
          </cell>
        </row>
        <row r="3017">
          <cell r="A3017" t="str">
            <v>A11070502</v>
          </cell>
          <cell r="B3017" t="str">
            <v>破伤风抗毒素</v>
          </cell>
        </row>
        <row r="3018">
          <cell r="A3018" t="str">
            <v>A11070503</v>
          </cell>
          <cell r="B3018" t="str">
            <v>多价气性坏疽抗毒素</v>
          </cell>
        </row>
        <row r="3019">
          <cell r="A3019" t="str">
            <v>A11070504</v>
          </cell>
          <cell r="B3019" t="str">
            <v>肉毒抗毒素制剂</v>
          </cell>
        </row>
        <row r="3020">
          <cell r="A3020" t="str">
            <v>A11070599</v>
          </cell>
          <cell r="B3020" t="str">
            <v>其他抗毒素</v>
          </cell>
        </row>
        <row r="3021">
          <cell r="A3021" t="str">
            <v>A110706</v>
          </cell>
          <cell r="B3021" t="str">
            <v>抗血清类</v>
          </cell>
        </row>
        <row r="3022">
          <cell r="A3022" t="str">
            <v>A11070601</v>
          </cell>
          <cell r="B3022" t="str">
            <v>抗蛇毒血清</v>
          </cell>
        </row>
        <row r="3023">
          <cell r="A3023" t="str">
            <v>A11070602</v>
          </cell>
          <cell r="B3023" t="str">
            <v>抗狂犬病血清</v>
          </cell>
        </row>
        <row r="3024">
          <cell r="A3024" t="str">
            <v>A11070603</v>
          </cell>
          <cell r="B3024" t="str">
            <v>抗炭疽血清</v>
          </cell>
        </row>
        <row r="3025">
          <cell r="A3025" t="str">
            <v>A11070604</v>
          </cell>
          <cell r="B3025" t="str">
            <v>抗赤痢血清</v>
          </cell>
        </row>
        <row r="3026">
          <cell r="A3026" t="str">
            <v>A11070605</v>
          </cell>
          <cell r="B3026" t="str">
            <v>精制抗腺病毒血清</v>
          </cell>
        </row>
        <row r="3027">
          <cell r="A3027" t="str">
            <v>A11070606</v>
          </cell>
          <cell r="B3027" t="str">
            <v>抗淋巴细胞血清</v>
          </cell>
        </row>
        <row r="3028">
          <cell r="A3028" t="str">
            <v>A11070699</v>
          </cell>
          <cell r="B3028" t="str">
            <v>其他抗血清</v>
          </cell>
        </row>
        <row r="3029">
          <cell r="A3029" t="str">
            <v>A110707</v>
          </cell>
          <cell r="B3029" t="str">
            <v>血液制品</v>
          </cell>
        </row>
        <row r="3030">
          <cell r="A3030" t="str">
            <v>A11070701</v>
          </cell>
          <cell r="B3030" t="str">
            <v>球蛋白、白蛋白</v>
          </cell>
        </row>
        <row r="3031">
          <cell r="A3031" t="str">
            <v>A11070702</v>
          </cell>
          <cell r="B3031" t="str">
            <v>血液制品制剂</v>
          </cell>
        </row>
        <row r="3032">
          <cell r="A3032" t="str">
            <v>A110708</v>
          </cell>
          <cell r="B3032" t="str">
            <v>细胞因子</v>
          </cell>
        </row>
        <row r="3033">
          <cell r="A3033" t="str">
            <v>A11070801</v>
          </cell>
          <cell r="B3033" t="str">
            <v>干扰素制剂</v>
          </cell>
        </row>
        <row r="3034">
          <cell r="A3034" t="str">
            <v>A11070802</v>
          </cell>
          <cell r="B3034" t="str">
            <v>胸腺肽制剂</v>
          </cell>
        </row>
        <row r="3035">
          <cell r="A3035" t="str">
            <v>A11070803</v>
          </cell>
          <cell r="B3035" t="str">
            <v>转移因子制剂</v>
          </cell>
        </row>
        <row r="3036">
          <cell r="A3036" t="str">
            <v>A11070804</v>
          </cell>
          <cell r="B3036" t="str">
            <v>促肝细胞生长素制剂</v>
          </cell>
        </row>
        <row r="3037">
          <cell r="A3037" t="str">
            <v>A11070805</v>
          </cell>
          <cell r="B3037" t="str">
            <v>白介素制剂</v>
          </cell>
        </row>
        <row r="3038">
          <cell r="A3038" t="str">
            <v>A11070899</v>
          </cell>
          <cell r="B3038" t="str">
            <v>其他细胞因子制剂</v>
          </cell>
        </row>
        <row r="3039">
          <cell r="A3039" t="str">
            <v>A110709</v>
          </cell>
          <cell r="B3039" t="str">
            <v>诊断用生物制品</v>
          </cell>
        </row>
        <row r="3040">
          <cell r="A3040" t="str">
            <v>A11070901</v>
          </cell>
          <cell r="B3040" t="str">
            <v>诊断用菌素、菌液、菌体</v>
          </cell>
        </row>
        <row r="3041">
          <cell r="A3041" t="str">
            <v>A11070902</v>
          </cell>
          <cell r="B3041" t="str">
            <v>诊断血球</v>
          </cell>
        </row>
        <row r="3042">
          <cell r="A3042" t="str">
            <v>A11070903</v>
          </cell>
          <cell r="B3042" t="str">
            <v>诊断用抗原</v>
          </cell>
        </row>
        <row r="3043">
          <cell r="A3043" t="str">
            <v>A11070904</v>
          </cell>
          <cell r="B3043" t="str">
            <v>诊断用血凝素</v>
          </cell>
        </row>
        <row r="3044">
          <cell r="A3044" t="str">
            <v>A11070905</v>
          </cell>
          <cell r="B3044" t="str">
            <v>诊断用血清</v>
          </cell>
        </row>
        <row r="3045">
          <cell r="A3045" t="str">
            <v>A11070906</v>
          </cell>
          <cell r="B3045" t="str">
            <v>试验用毒素</v>
          </cell>
        </row>
        <row r="3046">
          <cell r="A3046" t="str">
            <v>A11070907</v>
          </cell>
          <cell r="B3046" t="str">
            <v>诊断用生物试剂盒</v>
          </cell>
        </row>
        <row r="3047">
          <cell r="A3047" t="str">
            <v>A110710</v>
          </cell>
          <cell r="B3047" t="str">
            <v>生物制剂</v>
          </cell>
        </row>
        <row r="3048">
          <cell r="A3048" t="str">
            <v>A11071001</v>
          </cell>
          <cell r="B3048" t="str">
            <v>生物菌及菌片</v>
          </cell>
        </row>
        <row r="3049">
          <cell r="A3049" t="str">
            <v>A11071002</v>
          </cell>
          <cell r="B3049" t="str">
            <v>生物试剂盒</v>
          </cell>
        </row>
        <row r="3050">
          <cell r="A3050" t="str">
            <v>A11071003</v>
          </cell>
          <cell r="B3050" t="str">
            <v>微生物培养基</v>
          </cell>
        </row>
        <row r="3051">
          <cell r="A3051" t="str">
            <v>A11071099</v>
          </cell>
          <cell r="B3051" t="str">
            <v>其他生物制剂</v>
          </cell>
        </row>
        <row r="3052">
          <cell r="A3052" t="str">
            <v>A1108</v>
          </cell>
          <cell r="B3052" t="str">
            <v>医用材料</v>
          </cell>
        </row>
        <row r="3053">
          <cell r="A3053" t="str">
            <v>A110801</v>
          </cell>
          <cell r="B3053" t="str">
            <v>病人医用试剂</v>
          </cell>
        </row>
        <row r="3054">
          <cell r="A3054" t="str">
            <v>A11080101</v>
          </cell>
          <cell r="B3054" t="str">
            <v>血型试剂</v>
          </cell>
        </row>
        <row r="3055">
          <cell r="A3055" t="str">
            <v>A11080102</v>
          </cell>
          <cell r="B3055" t="str">
            <v>影象检查用化学药制剂</v>
          </cell>
        </row>
        <row r="3056">
          <cell r="A3056" t="str">
            <v>A11080103</v>
          </cell>
          <cell r="B3056" t="str">
            <v>器官功能检查剂</v>
          </cell>
        </row>
        <row r="3057">
          <cell r="A3057" t="str">
            <v>A110802</v>
          </cell>
          <cell r="B3057" t="str">
            <v>非病人用诊断检验、实验用试
剂</v>
          </cell>
        </row>
        <row r="3058">
          <cell r="A3058" t="str">
            <v>A11080201</v>
          </cell>
          <cell r="B3058" t="str">
            <v>有衬背的诊断或实验用试
剂</v>
          </cell>
        </row>
        <row r="3059">
          <cell r="A3059" t="str">
            <v>A11080202</v>
          </cell>
          <cell r="B3059" t="str">
            <v>无衬背的诊断或实验用试
剂</v>
          </cell>
        </row>
        <row r="3060">
          <cell r="A3060" t="str">
            <v>A11080203</v>
          </cell>
          <cell r="B3060" t="str">
            <v>空心胶囊</v>
          </cell>
        </row>
        <row r="3061">
          <cell r="A3061" t="str">
            <v>A11080199</v>
          </cell>
          <cell r="B3061" t="str">
            <v>其他医用材料</v>
          </cell>
        </row>
        <row r="3062">
          <cell r="A3062" t="str">
            <v>A12</v>
          </cell>
          <cell r="B3062" t="str">
            <v>农林牧渔业产品</v>
          </cell>
        </row>
        <row r="3063">
          <cell r="A3063" t="str">
            <v>A1201</v>
          </cell>
          <cell r="B3063" t="str">
            <v>特种用途动、植物</v>
          </cell>
        </row>
        <row r="3064">
          <cell r="A3064" t="str">
            <v>A120101</v>
          </cell>
          <cell r="B3064" t="str">
            <v>特种用途植物</v>
          </cell>
        </row>
        <row r="3065">
          <cell r="A3065" t="str">
            <v>A12010101</v>
          </cell>
          <cell r="B3065" t="str">
            <v>名贵树木</v>
          </cell>
        </row>
        <row r="3066">
          <cell r="A3066" t="str">
            <v>A12010102</v>
          </cell>
          <cell r="B3066" t="str">
            <v>名贵花卉</v>
          </cell>
        </row>
        <row r="3067">
          <cell r="A3067" t="str">
            <v>A12010199</v>
          </cell>
          <cell r="B3067" t="str">
            <v>其他植物</v>
          </cell>
        </row>
        <row r="3068">
          <cell r="A3068" t="str">
            <v>A120102</v>
          </cell>
          <cell r="B3068" t="str">
            <v>特种用途动物</v>
          </cell>
        </row>
        <row r="3069">
          <cell r="A3069" t="str">
            <v>A12010201</v>
          </cell>
          <cell r="B3069" t="str">
            <v>实验用动物</v>
          </cell>
        </row>
        <row r="3070">
          <cell r="A3070" t="str">
            <v>A12010202</v>
          </cell>
          <cell r="B3070" t="str">
            <v>动物良种</v>
          </cell>
        </row>
        <row r="3071">
          <cell r="A3071" t="str">
            <v>A12010203</v>
          </cell>
          <cell r="B3071" t="str">
            <v>观赏动物</v>
          </cell>
        </row>
        <row r="3072">
          <cell r="A3072" t="str">
            <v>A12010204</v>
          </cell>
          <cell r="B3072" t="str">
            <v>警用动物</v>
          </cell>
        </row>
        <row r="3073">
          <cell r="A3073" t="str">
            <v>A12010205</v>
          </cell>
          <cell r="B3073" t="str">
            <v>助残动物</v>
          </cell>
        </row>
        <row r="3074">
          <cell r="A3074" t="str">
            <v>A12010299</v>
          </cell>
          <cell r="B3074" t="str">
            <v>其他动物</v>
          </cell>
        </row>
        <row r="3075">
          <cell r="A3075" t="str">
            <v>A1202</v>
          </cell>
          <cell r="B3075" t="str">
            <v>农产品</v>
          </cell>
        </row>
        <row r="3076">
          <cell r="A3076" t="str">
            <v>A120201</v>
          </cell>
          <cell r="B3076" t="str">
            <v>谷物</v>
          </cell>
        </row>
        <row r="3077">
          <cell r="A3077" t="str">
            <v>A12020101</v>
          </cell>
          <cell r="B3077" t="str">
            <v>稻谷</v>
          </cell>
        </row>
        <row r="3078">
          <cell r="A3078" t="str">
            <v>A12020102</v>
          </cell>
          <cell r="B3078" t="str">
            <v>小麦</v>
          </cell>
        </row>
        <row r="3079">
          <cell r="A3079" t="str">
            <v>A12020103</v>
          </cell>
          <cell r="B3079" t="str">
            <v>玉米</v>
          </cell>
        </row>
        <row r="3080">
          <cell r="A3080" t="str">
            <v>A12020104</v>
          </cell>
          <cell r="B3080" t="str">
            <v>谷子</v>
          </cell>
        </row>
        <row r="3081">
          <cell r="A3081" t="str">
            <v>A12020105</v>
          </cell>
          <cell r="B3081" t="str">
            <v>高粱</v>
          </cell>
        </row>
        <row r="3082">
          <cell r="A3082" t="str">
            <v>A12020106</v>
          </cell>
          <cell r="B3082" t="str">
            <v>大麦</v>
          </cell>
        </row>
        <row r="3083">
          <cell r="A3083" t="str">
            <v>A12020107</v>
          </cell>
          <cell r="B3083" t="str">
            <v>燕麦</v>
          </cell>
        </row>
        <row r="3084">
          <cell r="A3084" t="str">
            <v>A12020108</v>
          </cell>
          <cell r="B3084" t="str">
            <v>黑麦</v>
          </cell>
        </row>
        <row r="3085">
          <cell r="A3085" t="str">
            <v>A12020109</v>
          </cell>
          <cell r="B3085" t="str">
            <v>荞麦</v>
          </cell>
        </row>
        <row r="3086">
          <cell r="A3086" t="str">
            <v>A12020199</v>
          </cell>
          <cell r="B3086" t="str">
            <v>其他谷物</v>
          </cell>
        </row>
        <row r="3087">
          <cell r="A3087" t="str">
            <v>A120202</v>
          </cell>
          <cell r="B3087" t="str">
            <v>薯类</v>
          </cell>
        </row>
        <row r="3088">
          <cell r="A3088" t="str">
            <v>A12020201</v>
          </cell>
          <cell r="B3088" t="str">
            <v>马铃薯</v>
          </cell>
        </row>
        <row r="3089">
          <cell r="A3089" t="str">
            <v>A12020202</v>
          </cell>
          <cell r="B3089" t="str">
            <v>木薯</v>
          </cell>
        </row>
        <row r="3090">
          <cell r="A3090" t="str">
            <v>A12020203</v>
          </cell>
          <cell r="B3090" t="str">
            <v>甘薯</v>
          </cell>
        </row>
        <row r="3091">
          <cell r="A3091" t="str">
            <v>A12020299</v>
          </cell>
          <cell r="B3091" t="str">
            <v>其他薯类</v>
          </cell>
        </row>
        <row r="3092">
          <cell r="A3092" t="str">
            <v>A120203</v>
          </cell>
          <cell r="B3092" t="str">
            <v>油料</v>
          </cell>
        </row>
        <row r="3093">
          <cell r="A3093" t="str">
            <v>A12020301</v>
          </cell>
          <cell r="B3093" t="str">
            <v>花生</v>
          </cell>
        </row>
        <row r="3094">
          <cell r="A3094" t="str">
            <v>A12020302</v>
          </cell>
          <cell r="B3094" t="str">
            <v>油菜籽</v>
          </cell>
        </row>
        <row r="3095">
          <cell r="A3095" t="str">
            <v>A12020303</v>
          </cell>
          <cell r="B3095" t="str">
            <v>葵花籽</v>
          </cell>
        </row>
        <row r="3096">
          <cell r="A3096" t="str">
            <v>A12020304</v>
          </cell>
          <cell r="B3096" t="str">
            <v>芝麻</v>
          </cell>
        </row>
        <row r="3097">
          <cell r="A3097" t="str">
            <v>A12020305</v>
          </cell>
          <cell r="B3097" t="str">
            <v>胡麻籽</v>
          </cell>
        </row>
        <row r="3098">
          <cell r="A3098" t="str">
            <v>A12020306</v>
          </cell>
          <cell r="B3098" t="str">
            <v>棉籽</v>
          </cell>
        </row>
        <row r="3099">
          <cell r="A3099" t="str">
            <v>A12020307</v>
          </cell>
          <cell r="B3099" t="str">
            <v>蓖麻籽</v>
          </cell>
        </row>
        <row r="3100">
          <cell r="A3100" t="str">
            <v>A12020308</v>
          </cell>
          <cell r="B3100" t="str">
            <v>芥子</v>
          </cell>
        </row>
        <row r="3101">
          <cell r="A3101" t="str">
            <v>A12020309</v>
          </cell>
          <cell r="B3101" t="str">
            <v>红花籽</v>
          </cell>
        </row>
        <row r="3102">
          <cell r="A3102" t="str">
            <v>A12020310</v>
          </cell>
          <cell r="B3102" t="str">
            <v>油棕果及油棕仁</v>
          </cell>
        </row>
        <row r="3103">
          <cell r="A3103" t="str">
            <v>A12020311</v>
          </cell>
          <cell r="B3103" t="str">
            <v>罂粟子</v>
          </cell>
        </row>
        <row r="3104">
          <cell r="A3104" t="str">
            <v>A12020312</v>
          </cell>
          <cell r="B3104" t="str">
            <v>油橄榄果</v>
          </cell>
        </row>
        <row r="3105">
          <cell r="A3105" t="str">
            <v>A12020313</v>
          </cell>
          <cell r="B3105" t="str">
            <v>油茶籽（油料）</v>
          </cell>
        </row>
        <row r="3106">
          <cell r="A3106" t="str">
            <v>A12020399</v>
          </cell>
          <cell r="B3106" t="str">
            <v>其他油料</v>
          </cell>
        </row>
        <row r="3107">
          <cell r="A3107" t="str">
            <v>A120204</v>
          </cell>
          <cell r="B3107" t="str">
            <v>豆类</v>
          </cell>
        </row>
        <row r="3108">
          <cell r="A3108" t="str">
            <v>A12020401</v>
          </cell>
          <cell r="B3108" t="str">
            <v>大豆</v>
          </cell>
        </row>
        <row r="3109">
          <cell r="A3109" t="str">
            <v>A12020402</v>
          </cell>
          <cell r="B3109" t="str">
            <v>绿豆</v>
          </cell>
        </row>
        <row r="3110">
          <cell r="A3110" t="str">
            <v>A12020403</v>
          </cell>
          <cell r="B3110" t="str">
            <v>小豆</v>
          </cell>
        </row>
        <row r="3111">
          <cell r="A3111" t="str">
            <v>A12020404</v>
          </cell>
          <cell r="B3111" t="str">
            <v>干豌豆</v>
          </cell>
        </row>
        <row r="3112">
          <cell r="A3112" t="str">
            <v>A12020405</v>
          </cell>
          <cell r="B3112" t="str">
            <v>小扁豆</v>
          </cell>
        </row>
        <row r="3113">
          <cell r="A3113" t="str">
            <v>A12020406</v>
          </cell>
          <cell r="B3113" t="str">
            <v>干蚕豆</v>
          </cell>
        </row>
        <row r="3114">
          <cell r="A3114" t="str">
            <v>A12020407</v>
          </cell>
          <cell r="B3114" t="str">
            <v>芸豆</v>
          </cell>
        </row>
        <row r="3115">
          <cell r="A3115" t="str">
            <v>A12020408</v>
          </cell>
          <cell r="B3115" t="str">
            <v>饭豆</v>
          </cell>
        </row>
        <row r="3116">
          <cell r="A3116" t="str">
            <v>A12020409</v>
          </cell>
          <cell r="B3116" t="str">
            <v>干豇豆</v>
          </cell>
        </row>
        <row r="3117">
          <cell r="A3117" t="str">
            <v>A12020410</v>
          </cell>
          <cell r="B3117" t="str">
            <v>鹰嘴豆</v>
          </cell>
        </row>
        <row r="3118">
          <cell r="A3118" t="str">
            <v>A12020499</v>
          </cell>
          <cell r="B3118" t="str">
            <v>其他杂豆</v>
          </cell>
        </row>
        <row r="3119">
          <cell r="A3119" t="str">
            <v>A120205</v>
          </cell>
          <cell r="B3119" t="str">
            <v>棉花</v>
          </cell>
        </row>
        <row r="3120">
          <cell r="A3120" t="str">
            <v>A12020501</v>
          </cell>
          <cell r="B3120" t="str">
            <v>籽棉</v>
          </cell>
        </row>
        <row r="3121">
          <cell r="A3121" t="str">
            <v>A12020502</v>
          </cell>
          <cell r="B3121" t="str">
            <v>皮棉</v>
          </cell>
        </row>
        <row r="3122">
          <cell r="A3122" t="str">
            <v>A12020599</v>
          </cell>
          <cell r="B3122" t="str">
            <v>其他棉花</v>
          </cell>
        </row>
        <row r="3123">
          <cell r="A3123" t="str">
            <v>A120206</v>
          </cell>
          <cell r="B3123" t="str">
            <v>生麻</v>
          </cell>
        </row>
        <row r="3124">
          <cell r="A3124" t="str">
            <v>A12020601</v>
          </cell>
          <cell r="B3124" t="str">
            <v>生亚麻</v>
          </cell>
        </row>
        <row r="3125">
          <cell r="A3125" t="str">
            <v>A12020602</v>
          </cell>
          <cell r="B3125" t="str">
            <v>生苎麻</v>
          </cell>
        </row>
        <row r="3126">
          <cell r="A3126" t="str">
            <v>A12020603</v>
          </cell>
          <cell r="B3126" t="str">
            <v>生黄红麻</v>
          </cell>
        </row>
        <row r="3127">
          <cell r="A3127" t="str">
            <v>A12020604</v>
          </cell>
          <cell r="B3127" t="str">
            <v>生线麻</v>
          </cell>
        </row>
        <row r="3128">
          <cell r="A3128" t="str">
            <v>A12020605</v>
          </cell>
          <cell r="B3128" t="str">
            <v>生茼麻</v>
          </cell>
        </row>
        <row r="3129">
          <cell r="A3129" t="str">
            <v>A12020606</v>
          </cell>
          <cell r="B3129" t="str">
            <v>生大麻</v>
          </cell>
        </row>
        <row r="3130">
          <cell r="A3130" t="str">
            <v>A12020607</v>
          </cell>
          <cell r="B3130" t="str">
            <v>生剑麻</v>
          </cell>
        </row>
        <row r="3131">
          <cell r="A3131" t="str">
            <v>A12020699</v>
          </cell>
          <cell r="B3131" t="str">
            <v>其他生麻</v>
          </cell>
        </row>
        <row r="3132">
          <cell r="A3132" t="str">
            <v>A120207</v>
          </cell>
          <cell r="B3132" t="str">
            <v>糖料</v>
          </cell>
        </row>
        <row r="3133">
          <cell r="A3133" t="str">
            <v>A12020701</v>
          </cell>
          <cell r="B3133" t="str">
            <v>甘蔗</v>
          </cell>
        </row>
        <row r="3134">
          <cell r="A3134" t="str">
            <v>A12020702</v>
          </cell>
          <cell r="B3134" t="str">
            <v>甜菜</v>
          </cell>
        </row>
        <row r="3135">
          <cell r="A3135" t="str">
            <v>A12020799</v>
          </cell>
          <cell r="B3135" t="str">
            <v>其他糖料</v>
          </cell>
        </row>
        <row r="3136">
          <cell r="A3136" t="str">
            <v>A120208</v>
          </cell>
          <cell r="B3136" t="str">
            <v>未加工的烟草</v>
          </cell>
        </row>
        <row r="3137">
          <cell r="A3137" t="str">
            <v>A12020801</v>
          </cell>
          <cell r="B3137" t="str">
            <v>未去梗烤烟叶</v>
          </cell>
        </row>
        <row r="3138">
          <cell r="A3138" t="str">
            <v>A12020802</v>
          </cell>
          <cell r="B3138" t="str">
            <v>未去梗晒烟叶</v>
          </cell>
        </row>
        <row r="3139">
          <cell r="A3139" t="str">
            <v>A12020803</v>
          </cell>
          <cell r="B3139" t="str">
            <v>未去梗晾烟叶</v>
          </cell>
        </row>
        <row r="3140">
          <cell r="A3140" t="str">
            <v>A12020804</v>
          </cell>
          <cell r="B3140" t="str">
            <v>未去梗白肋烟</v>
          </cell>
        </row>
        <row r="3141">
          <cell r="A3141" t="str">
            <v>A12020899</v>
          </cell>
          <cell r="B3141" t="str">
            <v>其他未加工的烟草</v>
          </cell>
        </row>
        <row r="3142">
          <cell r="A3142" t="str">
            <v>A120209</v>
          </cell>
          <cell r="B3142" t="str">
            <v>饲料作物</v>
          </cell>
        </row>
        <row r="3143">
          <cell r="A3143" t="str">
            <v>A12020901</v>
          </cell>
          <cell r="B3143" t="str">
            <v>苜蓿</v>
          </cell>
        </row>
        <row r="3144">
          <cell r="A3144" t="str">
            <v>A12020902</v>
          </cell>
          <cell r="B3144" t="str">
            <v>青饲料</v>
          </cell>
        </row>
        <row r="3145">
          <cell r="A3145" t="str">
            <v>A12020903</v>
          </cell>
          <cell r="B3145" t="str">
            <v>饲料牧草</v>
          </cell>
        </row>
        <row r="3146">
          <cell r="A3146" t="str">
            <v>A12020904</v>
          </cell>
          <cell r="B3146" t="str">
            <v>饲料作物用种子</v>
          </cell>
        </row>
        <row r="3147">
          <cell r="A3147" t="str">
            <v>A12020999</v>
          </cell>
          <cell r="B3147" t="str">
            <v>其他饲料作物</v>
          </cell>
        </row>
        <row r="3148">
          <cell r="A3148" t="str">
            <v>A120210</v>
          </cell>
          <cell r="B3148" t="str">
            <v>水生植物类</v>
          </cell>
        </row>
        <row r="3149">
          <cell r="A3149" t="str">
            <v>A12021001</v>
          </cell>
          <cell r="B3149" t="str">
            <v>芦苇</v>
          </cell>
        </row>
        <row r="3150">
          <cell r="A3150" t="str">
            <v>A12021002</v>
          </cell>
          <cell r="B3150" t="str">
            <v>席草</v>
          </cell>
        </row>
        <row r="3151">
          <cell r="A3151" t="str">
            <v>A12021003</v>
          </cell>
          <cell r="B3151" t="str">
            <v>苇子</v>
          </cell>
        </row>
        <row r="3152">
          <cell r="A3152" t="str">
            <v>A12021004</v>
          </cell>
          <cell r="B3152" t="str">
            <v>莲子</v>
          </cell>
        </row>
        <row r="3153">
          <cell r="A3153" t="str">
            <v>A12021005</v>
          </cell>
          <cell r="B3153" t="str">
            <v>蒲草</v>
          </cell>
        </row>
        <row r="3154">
          <cell r="A3154" t="str">
            <v>A12021006</v>
          </cell>
          <cell r="B3154" t="str">
            <v>慈姑</v>
          </cell>
        </row>
        <row r="3155">
          <cell r="A3155" t="str">
            <v>A12021099</v>
          </cell>
          <cell r="B3155" t="str">
            <v>其他水生植物类</v>
          </cell>
        </row>
        <row r="3156">
          <cell r="A3156" t="str">
            <v>A120211</v>
          </cell>
          <cell r="B3156" t="str">
            <v>农作物副产品</v>
          </cell>
        </row>
        <row r="3157">
          <cell r="A3157" t="str">
            <v>A12021101</v>
          </cell>
          <cell r="B3157" t="str">
            <v>作物茎、杆、根</v>
          </cell>
        </row>
        <row r="3158">
          <cell r="A3158" t="str">
            <v>A12021199</v>
          </cell>
          <cell r="B3158" t="str">
            <v>其他农作物副产品</v>
          </cell>
        </row>
        <row r="3159">
          <cell r="A3159" t="str">
            <v>A120212</v>
          </cell>
          <cell r="B3159" t="str">
            <v>蔬菜及食用菌</v>
          </cell>
        </row>
        <row r="3160">
          <cell r="A3160" t="str">
            <v>A12021201</v>
          </cell>
          <cell r="B3160" t="str">
            <v>蔬菜</v>
          </cell>
        </row>
        <row r="3161">
          <cell r="A3161" t="str">
            <v>A12021202</v>
          </cell>
          <cell r="B3161" t="str">
            <v>食用菌</v>
          </cell>
        </row>
        <row r="3162">
          <cell r="A3162" t="str">
            <v>A120213</v>
          </cell>
          <cell r="B3162" t="str">
            <v>茶及饮料原料</v>
          </cell>
        </row>
        <row r="3163">
          <cell r="A3163" t="str">
            <v>A12021301</v>
          </cell>
          <cell r="B3163" t="str">
            <v>茶叶</v>
          </cell>
        </row>
        <row r="3164">
          <cell r="A3164" t="str">
            <v>A12021302</v>
          </cell>
          <cell r="B3164" t="str">
            <v>饮料原料</v>
          </cell>
        </row>
        <row r="3165">
          <cell r="A3165" t="str">
            <v>A120214</v>
          </cell>
          <cell r="B3165" t="str">
            <v>香料原料</v>
          </cell>
        </row>
        <row r="3166">
          <cell r="A3166" t="str">
            <v>A12021401</v>
          </cell>
          <cell r="B3166" t="str">
            <v>调味香料</v>
          </cell>
        </row>
        <row r="3167">
          <cell r="A3167" t="str">
            <v>A12021402</v>
          </cell>
          <cell r="B3167" t="str">
            <v>香味料</v>
          </cell>
        </row>
        <row r="3168">
          <cell r="A3168" t="str">
            <v>A1203</v>
          </cell>
          <cell r="B3168" t="str">
            <v>林业产品</v>
          </cell>
        </row>
        <row r="3169">
          <cell r="A3169" t="str">
            <v>A120301</v>
          </cell>
          <cell r="B3169" t="str">
            <v>育种和育苗</v>
          </cell>
        </row>
        <row r="3170">
          <cell r="A3170" t="str">
            <v>A12030101</v>
          </cell>
          <cell r="B3170" t="str">
            <v>林木种子</v>
          </cell>
        </row>
        <row r="3171">
          <cell r="A3171" t="str">
            <v>A12030102</v>
          </cell>
          <cell r="B3171" t="str">
            <v>灌木、藤木，相关林木种子</v>
          </cell>
        </row>
        <row r="3172">
          <cell r="A3172" t="str">
            <v>A12030103</v>
          </cell>
          <cell r="B3172" t="str">
            <v>苗木类</v>
          </cell>
        </row>
        <row r="3173">
          <cell r="A3173" t="str">
            <v>A120302</v>
          </cell>
          <cell r="B3173" t="str">
            <v>木材采伐产品</v>
          </cell>
        </row>
        <row r="3174">
          <cell r="A3174" t="str">
            <v>A12030201</v>
          </cell>
          <cell r="B3174" t="str">
            <v>原木</v>
          </cell>
        </row>
        <row r="3175">
          <cell r="A3175" t="str">
            <v>A12030202</v>
          </cell>
          <cell r="B3175" t="str">
            <v>小规格木材</v>
          </cell>
        </row>
        <row r="3176">
          <cell r="A3176" t="str">
            <v>A12030203</v>
          </cell>
          <cell r="B3176" t="str">
            <v>薪材</v>
          </cell>
        </row>
        <row r="3177">
          <cell r="A3177" t="str">
            <v>A12030204</v>
          </cell>
          <cell r="B3177" t="str">
            <v>短条及细枝等</v>
          </cell>
        </row>
        <row r="3178">
          <cell r="A3178" t="str">
            <v>A120303</v>
          </cell>
          <cell r="B3178" t="str">
            <v>竹材采伐产品</v>
          </cell>
        </row>
        <row r="3179">
          <cell r="A3179" t="str">
            <v>A12030301</v>
          </cell>
          <cell r="B3179" t="str">
            <v>竹材</v>
          </cell>
        </row>
        <row r="3180">
          <cell r="A3180" t="str">
            <v>A12030399</v>
          </cell>
          <cell r="B3180" t="str">
            <v>其他竹材采伐产品</v>
          </cell>
        </row>
        <row r="3181">
          <cell r="A3181" t="str">
            <v>A120304</v>
          </cell>
          <cell r="B3181" t="str">
            <v>林产品</v>
          </cell>
        </row>
        <row r="3182">
          <cell r="A3182" t="str">
            <v>A12030401</v>
          </cell>
          <cell r="B3182" t="str">
            <v>天然橡胶</v>
          </cell>
        </row>
        <row r="3183">
          <cell r="A3183" t="str">
            <v>A12030402</v>
          </cell>
          <cell r="B3183" t="str">
            <v>天然树脂、树胶</v>
          </cell>
        </row>
        <row r="3184">
          <cell r="A3184" t="str">
            <v>A12030403</v>
          </cell>
          <cell r="B3184" t="str">
            <v>栲胶原料</v>
          </cell>
        </row>
        <row r="3185">
          <cell r="A3185" t="str">
            <v>A12030404</v>
          </cell>
          <cell r="B3185" t="str">
            <v>非直接食用果类</v>
          </cell>
        </row>
        <row r="3186">
          <cell r="A3186" t="str">
            <v>A12030405</v>
          </cell>
          <cell r="B3186" t="str">
            <v>编结用原料</v>
          </cell>
        </row>
        <row r="3187">
          <cell r="A3187" t="str">
            <v>A12030406</v>
          </cell>
          <cell r="B3187" t="str">
            <v>染色、鞣革用植物原料</v>
          </cell>
        </row>
        <row r="3188">
          <cell r="A3188" t="str">
            <v>A12030499</v>
          </cell>
          <cell r="B3188" t="str">
            <v>其他林产品</v>
          </cell>
        </row>
        <row r="3189">
          <cell r="A3189" t="str">
            <v>A1204</v>
          </cell>
          <cell r="B3189" t="str">
            <v>饲养动物及其产品</v>
          </cell>
        </row>
        <row r="3190">
          <cell r="A3190" t="str">
            <v>A120401</v>
          </cell>
          <cell r="B3190" t="str">
            <v>活牲畜</v>
          </cell>
        </row>
        <row r="3191">
          <cell r="A3191" t="str">
            <v>A12040101</v>
          </cell>
          <cell r="B3191" t="str">
            <v>猪</v>
          </cell>
        </row>
        <row r="3192">
          <cell r="A3192" t="str">
            <v>A12040102</v>
          </cell>
          <cell r="B3192" t="str">
            <v>牛</v>
          </cell>
        </row>
        <row r="3193">
          <cell r="A3193" t="str">
            <v>A12040103</v>
          </cell>
          <cell r="B3193" t="str">
            <v>马</v>
          </cell>
        </row>
        <row r="3194">
          <cell r="A3194" t="str">
            <v>A12040104</v>
          </cell>
          <cell r="B3194" t="str">
            <v>驴</v>
          </cell>
        </row>
        <row r="3195">
          <cell r="A3195" t="str">
            <v>A12040105</v>
          </cell>
          <cell r="B3195" t="str">
            <v>骡</v>
          </cell>
        </row>
        <row r="3196">
          <cell r="A3196" t="str">
            <v>A12040106</v>
          </cell>
          <cell r="B3196" t="str">
            <v>羊</v>
          </cell>
        </row>
        <row r="3197">
          <cell r="A3197" t="str">
            <v>A12040107</v>
          </cell>
          <cell r="B3197" t="str">
            <v>骆驼</v>
          </cell>
        </row>
        <row r="3198">
          <cell r="A3198" t="str">
            <v>A12040199</v>
          </cell>
          <cell r="B3198" t="str">
            <v>其他活牲畜</v>
          </cell>
        </row>
        <row r="3199">
          <cell r="A3199" t="str">
            <v>A120402</v>
          </cell>
          <cell r="B3199" t="str">
            <v>活家禽</v>
          </cell>
        </row>
        <row r="3200">
          <cell r="A3200" t="str">
            <v>A12040201</v>
          </cell>
          <cell r="B3200" t="str">
            <v>活鸡</v>
          </cell>
        </row>
        <row r="3201">
          <cell r="A3201" t="str">
            <v>A12040202</v>
          </cell>
          <cell r="B3201" t="str">
            <v>活鸭</v>
          </cell>
        </row>
        <row r="3202">
          <cell r="A3202" t="str">
            <v>A12040203</v>
          </cell>
          <cell r="B3202" t="str">
            <v>活鹅</v>
          </cell>
        </row>
        <row r="3203">
          <cell r="A3203" t="str">
            <v>A12040204</v>
          </cell>
          <cell r="B3203" t="str">
            <v>活火鸡</v>
          </cell>
        </row>
        <row r="3204">
          <cell r="A3204" t="str">
            <v>A12040205</v>
          </cell>
          <cell r="B3204" t="str">
            <v>活珍珠鸡</v>
          </cell>
        </row>
        <row r="3205">
          <cell r="A3205" t="str">
            <v>A12040299</v>
          </cell>
          <cell r="B3205" t="str">
            <v>其他活家禽</v>
          </cell>
        </row>
        <row r="3206">
          <cell r="A3206" t="str">
            <v>A120403</v>
          </cell>
          <cell r="B3206" t="str">
            <v>畜禽产品</v>
          </cell>
        </row>
        <row r="3207">
          <cell r="A3207" t="str">
            <v>A12040301</v>
          </cell>
          <cell r="B3207" t="str">
            <v>生奶</v>
          </cell>
        </row>
        <row r="3208">
          <cell r="A3208" t="str">
            <v>A12040302</v>
          </cell>
          <cell r="B3208" t="str">
            <v>禽蛋</v>
          </cell>
        </row>
        <row r="3209">
          <cell r="A3209" t="str">
            <v>A12040303</v>
          </cell>
          <cell r="B3209" t="str">
            <v>天然蜂蜜及副产品</v>
          </cell>
        </row>
        <row r="3210">
          <cell r="A3210" t="str">
            <v>A12040304</v>
          </cell>
          <cell r="B3210" t="str">
            <v>蚕茧</v>
          </cell>
        </row>
        <row r="3211">
          <cell r="A3211" t="str">
            <v>A12040305</v>
          </cell>
          <cell r="B3211" t="str">
            <v>动物毛类</v>
          </cell>
        </row>
        <row r="3212">
          <cell r="A3212" t="str">
            <v>A12040306</v>
          </cell>
          <cell r="B3212" t="str">
            <v>生皮</v>
          </cell>
        </row>
        <row r="3213">
          <cell r="A3213" t="str">
            <v>A12040307</v>
          </cell>
          <cell r="B3213" t="str">
            <v>生毛皮</v>
          </cell>
        </row>
        <row r="3214">
          <cell r="A3214" t="str">
            <v>A12040308</v>
          </cell>
          <cell r="B3214" t="str">
            <v>制刷用兽毛</v>
          </cell>
        </row>
        <row r="3215">
          <cell r="A3215" t="str">
            <v>A12040399</v>
          </cell>
          <cell r="B3215" t="str">
            <v>其他畜禽产品</v>
          </cell>
        </row>
        <row r="3216">
          <cell r="A3216" t="str">
            <v>A120404</v>
          </cell>
          <cell r="B3216" t="str">
            <v>家禽遗产材料</v>
          </cell>
        </row>
        <row r="3217">
          <cell r="A3217" t="str">
            <v>A120499</v>
          </cell>
          <cell r="B3217" t="str">
            <v>其他饲养动物</v>
          </cell>
        </row>
        <row r="3218">
          <cell r="A3218" t="str">
            <v>A12049901</v>
          </cell>
          <cell r="B3218" t="str">
            <v>爬行动物</v>
          </cell>
        </row>
        <row r="3219">
          <cell r="A3219" t="str">
            <v>A12049902</v>
          </cell>
          <cell r="B3219" t="str">
            <v>蛙类动物</v>
          </cell>
        </row>
        <row r="3220">
          <cell r="A3220" t="str">
            <v>A12049903</v>
          </cell>
          <cell r="B3220" t="str">
            <v>家兔</v>
          </cell>
        </row>
        <row r="3221">
          <cell r="A3221" t="str">
            <v>A12049904</v>
          </cell>
          <cell r="B3221" t="str">
            <v>鹦形目鸟</v>
          </cell>
        </row>
        <row r="3222">
          <cell r="A3222" t="str">
            <v>A12049905</v>
          </cell>
          <cell r="B3222" t="str">
            <v>蜂</v>
          </cell>
        </row>
        <row r="3223">
          <cell r="A3223" t="str">
            <v>A12049906</v>
          </cell>
          <cell r="B3223" t="str">
            <v>蚕</v>
          </cell>
        </row>
        <row r="3224">
          <cell r="A3224" t="str">
            <v>A12049907</v>
          </cell>
          <cell r="B3224" t="str">
            <v>驯鹿</v>
          </cell>
        </row>
        <row r="3225">
          <cell r="A3225" t="str">
            <v>A12049908</v>
          </cell>
          <cell r="B3225" t="str">
            <v>梅花鹿</v>
          </cell>
        </row>
        <row r="3226">
          <cell r="A3226" t="str">
            <v>A12049909</v>
          </cell>
          <cell r="B3226" t="str">
            <v>狐</v>
          </cell>
        </row>
        <row r="3227">
          <cell r="A3227" t="str">
            <v>A12049910</v>
          </cell>
          <cell r="B3227" t="str">
            <v>貂</v>
          </cell>
        </row>
        <row r="3228">
          <cell r="A3228" t="str">
            <v>A12049911</v>
          </cell>
          <cell r="B3228" t="str">
            <v>麋</v>
          </cell>
        </row>
        <row r="3229">
          <cell r="A3229" t="str">
            <v>A12049999</v>
          </cell>
          <cell r="B3229" t="str">
            <v>其他饲养动物</v>
          </cell>
        </row>
        <row r="3230">
          <cell r="A3230" t="str">
            <v>A1205</v>
          </cell>
          <cell r="B3230" t="str">
            <v>渔业产品</v>
          </cell>
        </row>
        <row r="3231">
          <cell r="A3231" t="str">
            <v>A120501</v>
          </cell>
          <cell r="B3231" t="str">
            <v>海水养殖产品</v>
          </cell>
        </row>
        <row r="3232">
          <cell r="A3232" t="str">
            <v>A12050101</v>
          </cell>
          <cell r="B3232" t="str">
            <v>海水养殖鱼</v>
          </cell>
        </row>
        <row r="3233">
          <cell r="A3233" t="str">
            <v>A12050102</v>
          </cell>
          <cell r="B3233" t="str">
            <v>海水养殖虾</v>
          </cell>
        </row>
        <row r="3234">
          <cell r="A3234" t="str">
            <v>A12050103</v>
          </cell>
          <cell r="B3234" t="str">
            <v>海水养殖蟹</v>
          </cell>
        </row>
        <row r="3235">
          <cell r="A3235" t="str">
            <v>A12050104</v>
          </cell>
          <cell r="B3235" t="str">
            <v>海水养殖贝类</v>
          </cell>
        </row>
        <row r="3236">
          <cell r="A3236" t="str">
            <v>A12050105</v>
          </cell>
          <cell r="B3236" t="str">
            <v>海水养殖藻类</v>
          </cell>
        </row>
        <row r="3237">
          <cell r="A3237" t="str">
            <v>A12050199</v>
          </cell>
          <cell r="B3237" t="str">
            <v>其他海水养殖产品</v>
          </cell>
        </row>
        <row r="3238">
          <cell r="A3238" t="str">
            <v>A120502</v>
          </cell>
          <cell r="B3238" t="str">
            <v>海水养殖产品种苗</v>
          </cell>
        </row>
        <row r="3239">
          <cell r="A3239" t="str">
            <v>A12050201</v>
          </cell>
          <cell r="B3239" t="str">
            <v>海水养殖鱼苗</v>
          </cell>
        </row>
        <row r="3240">
          <cell r="A3240" t="str">
            <v>A12050202</v>
          </cell>
          <cell r="B3240" t="str">
            <v>海水养殖虾种苗</v>
          </cell>
        </row>
        <row r="3241">
          <cell r="A3241" t="str">
            <v>A12050203</v>
          </cell>
          <cell r="B3241" t="str">
            <v>海水养殖蟹苗</v>
          </cell>
        </row>
        <row r="3242">
          <cell r="A3242" t="str">
            <v>A12050204</v>
          </cell>
          <cell r="B3242" t="str">
            <v>海水养殖贝类种苗</v>
          </cell>
        </row>
        <row r="3243">
          <cell r="A3243" t="str">
            <v>A12050205</v>
          </cell>
          <cell r="B3243" t="str">
            <v>海水养殖藻类育苗</v>
          </cell>
        </row>
        <row r="3244">
          <cell r="A3244" t="str">
            <v>A12050299</v>
          </cell>
          <cell r="B3244" t="str">
            <v>其他海水养殖产品种苗</v>
          </cell>
        </row>
        <row r="3245">
          <cell r="A3245" t="str">
            <v>A120503</v>
          </cell>
          <cell r="B3245" t="str">
            <v>海水捕捞产品</v>
          </cell>
        </row>
        <row r="3246">
          <cell r="A3246" t="str">
            <v>A12050301</v>
          </cell>
          <cell r="B3246" t="str">
            <v>海水捕捞鲜鱼</v>
          </cell>
        </row>
        <row r="3247">
          <cell r="A3247" t="str">
            <v>A12050302</v>
          </cell>
          <cell r="B3247" t="str">
            <v>海水捕捞虾</v>
          </cell>
        </row>
        <row r="3248">
          <cell r="A3248" t="str">
            <v>A12050303</v>
          </cell>
          <cell r="B3248" t="str">
            <v>海水捕捞蟹</v>
          </cell>
        </row>
        <row r="3249">
          <cell r="A3249" t="str">
            <v>A12050304</v>
          </cell>
          <cell r="B3249" t="str">
            <v>海水捕捞贝类</v>
          </cell>
        </row>
        <row r="3250">
          <cell r="A3250" t="str">
            <v>A12050305</v>
          </cell>
          <cell r="B3250" t="str">
            <v>海水捕捞软体水生动物</v>
          </cell>
        </row>
        <row r="3251">
          <cell r="A3251" t="str">
            <v>A12050399</v>
          </cell>
          <cell r="B3251" t="str">
            <v>其他海水捕捞产品</v>
          </cell>
        </row>
        <row r="3252">
          <cell r="A3252" t="str">
            <v>A120504</v>
          </cell>
          <cell r="B3252" t="str">
            <v>淡水养殖产品</v>
          </cell>
        </row>
        <row r="3253">
          <cell r="A3253" t="str">
            <v>A12050401</v>
          </cell>
          <cell r="B3253" t="str">
            <v>养殖淡水鱼</v>
          </cell>
        </row>
        <row r="3254">
          <cell r="A3254" t="str">
            <v>A12050402</v>
          </cell>
          <cell r="B3254" t="str">
            <v>淡水养殖虾</v>
          </cell>
        </row>
        <row r="3255">
          <cell r="A3255" t="str">
            <v>A12050403</v>
          </cell>
          <cell r="B3255" t="str">
            <v>淡水养殖蟹</v>
          </cell>
        </row>
        <row r="3256">
          <cell r="A3256" t="str">
            <v>A12050404</v>
          </cell>
          <cell r="B3256" t="str">
            <v>淡水养殖贝类</v>
          </cell>
        </row>
        <row r="3257">
          <cell r="A3257" t="str">
            <v>A12050405</v>
          </cell>
          <cell r="B3257" t="str">
            <v>淡水养殖藻类种苗</v>
          </cell>
        </row>
        <row r="3258">
          <cell r="A3258" t="str">
            <v>A12050499</v>
          </cell>
          <cell r="B3258" t="str">
            <v>其他淡水养殖产品</v>
          </cell>
        </row>
        <row r="3259">
          <cell r="A3259" t="str">
            <v>A120505</v>
          </cell>
          <cell r="B3259" t="str">
            <v>淡水养殖产品种苗</v>
          </cell>
        </row>
        <row r="3260">
          <cell r="A3260" t="str">
            <v>A12050501</v>
          </cell>
          <cell r="B3260" t="str">
            <v>淡水鱼苗</v>
          </cell>
        </row>
        <row r="3261">
          <cell r="A3261" t="str">
            <v>A12050502</v>
          </cell>
          <cell r="B3261" t="str">
            <v>淡水养殖虾苗</v>
          </cell>
        </row>
        <row r="3262">
          <cell r="A3262" t="str">
            <v>A12050503</v>
          </cell>
          <cell r="B3262" t="str">
            <v>淡水养殖蟹种苗</v>
          </cell>
        </row>
        <row r="3263">
          <cell r="A3263" t="str">
            <v>A12050504</v>
          </cell>
          <cell r="B3263" t="str">
            <v>淡水养殖贝壳种苗</v>
          </cell>
        </row>
        <row r="3264">
          <cell r="A3264" t="str">
            <v>A12050505</v>
          </cell>
          <cell r="B3264" t="str">
            <v>淡水养殖藻类育苗</v>
          </cell>
        </row>
        <row r="3265">
          <cell r="A3265" t="str">
            <v>A12050599</v>
          </cell>
          <cell r="B3265" t="str">
            <v>其他淡水养殖产品种苗</v>
          </cell>
        </row>
        <row r="3266">
          <cell r="A3266" t="str">
            <v>A120506</v>
          </cell>
          <cell r="B3266" t="str">
            <v>淡水捕捞产品</v>
          </cell>
        </row>
        <row r="3267">
          <cell r="A3267" t="str">
            <v>A12050601</v>
          </cell>
          <cell r="B3267" t="str">
            <v>捕捞淡水鱼</v>
          </cell>
        </row>
        <row r="3268">
          <cell r="A3268" t="str">
            <v>A12050602</v>
          </cell>
          <cell r="B3268" t="str">
            <v>淡水捕捞鲜虾</v>
          </cell>
        </row>
        <row r="3269">
          <cell r="A3269" t="str">
            <v>A12050603</v>
          </cell>
          <cell r="B3269" t="str">
            <v>淡水捕捞蟹</v>
          </cell>
        </row>
        <row r="3270">
          <cell r="A3270" t="str">
            <v>A12050604</v>
          </cell>
          <cell r="B3270" t="str">
            <v>淡水捕捞鲜软体动物</v>
          </cell>
        </row>
        <row r="3271">
          <cell r="A3271" t="str">
            <v>A12050605</v>
          </cell>
          <cell r="B3271" t="str">
            <v>淡水捕捞螺旋藻</v>
          </cell>
        </row>
        <row r="3272">
          <cell r="A3272" t="str">
            <v>A12050699</v>
          </cell>
          <cell r="B3272" t="str">
            <v>其他淡水捕捞产品</v>
          </cell>
        </row>
        <row r="3273">
          <cell r="A3273" t="str">
            <v>A13</v>
          </cell>
          <cell r="B3273" t="str">
            <v>矿与矿物</v>
          </cell>
        </row>
        <row r="3274">
          <cell r="A3274" t="str">
            <v>A1301</v>
          </cell>
          <cell r="B3274" t="str">
            <v>煤炭采选产品</v>
          </cell>
        </row>
        <row r="3275">
          <cell r="A3275" t="str">
            <v>A130101</v>
          </cell>
          <cell r="B3275" t="str">
            <v>原煤</v>
          </cell>
        </row>
        <row r="3276">
          <cell r="A3276" t="str">
            <v>A130102</v>
          </cell>
          <cell r="B3276" t="str">
            <v>洗煤</v>
          </cell>
        </row>
        <row r="3277">
          <cell r="A3277" t="str">
            <v>A130199</v>
          </cell>
          <cell r="B3277" t="str">
            <v>其他煤炭采选产品</v>
          </cell>
        </row>
        <row r="3278">
          <cell r="A3278" t="str">
            <v>A1302</v>
          </cell>
          <cell r="B3278" t="str">
            <v>石油和天然气开采产品</v>
          </cell>
        </row>
        <row r="3279">
          <cell r="A3279" t="str">
            <v>A130201</v>
          </cell>
          <cell r="B3279" t="str">
            <v>原油</v>
          </cell>
        </row>
        <row r="3280">
          <cell r="A3280" t="str">
            <v>A130202</v>
          </cell>
          <cell r="B3280" t="str">
            <v>天然气</v>
          </cell>
        </row>
        <row r="3281">
          <cell r="A3281" t="str">
            <v>A130203</v>
          </cell>
          <cell r="B3281" t="str">
            <v>液化天然气</v>
          </cell>
        </row>
        <row r="3282">
          <cell r="A3282" t="str">
            <v>A130204</v>
          </cell>
          <cell r="B3282" t="str">
            <v>煤层气（煤田）</v>
          </cell>
        </row>
        <row r="3283">
          <cell r="A3283" t="str">
            <v>A130205</v>
          </cell>
          <cell r="B3283" t="str">
            <v>天然气水合物</v>
          </cell>
        </row>
        <row r="3284">
          <cell r="A3284" t="str">
            <v>A130206</v>
          </cell>
          <cell r="B3284" t="str">
            <v>油页岩</v>
          </cell>
        </row>
        <row r="3285">
          <cell r="A3285" t="str">
            <v>A1303</v>
          </cell>
          <cell r="B3285" t="str">
            <v>黑色金属矿</v>
          </cell>
        </row>
        <row r="3286">
          <cell r="A3286" t="str">
            <v>A130301</v>
          </cell>
          <cell r="B3286" t="str">
            <v>铁矿石</v>
          </cell>
        </row>
        <row r="3287">
          <cell r="A3287" t="str">
            <v>A130302</v>
          </cell>
          <cell r="B3287" t="str">
            <v>锰矿</v>
          </cell>
        </row>
        <row r="3288">
          <cell r="A3288" t="str">
            <v>A130303</v>
          </cell>
          <cell r="B3288" t="str">
            <v>铬矿石</v>
          </cell>
        </row>
        <row r="3289">
          <cell r="A3289" t="str">
            <v>A1304</v>
          </cell>
          <cell r="B3289" t="str">
            <v>有色金属矿</v>
          </cell>
        </row>
        <row r="3290">
          <cell r="A3290" t="str">
            <v>A130401</v>
          </cell>
          <cell r="B3290" t="str">
            <v>常用有色金属矿</v>
          </cell>
        </row>
        <row r="3291">
          <cell r="A3291" t="str">
            <v>A130402</v>
          </cell>
          <cell r="B3291" t="str">
            <v>贵金属矿</v>
          </cell>
        </row>
        <row r="3292">
          <cell r="A3292" t="str">
            <v>A130403</v>
          </cell>
          <cell r="B3292" t="str">
            <v>稀有稀土金属矿</v>
          </cell>
        </row>
        <row r="3293">
          <cell r="A3293" t="str">
            <v>A130404</v>
          </cell>
          <cell r="B3293" t="str">
            <v>放射性金属矿</v>
          </cell>
        </row>
        <row r="3294">
          <cell r="A3294" t="str">
            <v>A130499</v>
          </cell>
          <cell r="B3294" t="str">
            <v>其他有色金属矿</v>
          </cell>
        </row>
        <row r="3295">
          <cell r="A3295" t="str">
            <v>A1305</v>
          </cell>
          <cell r="B3295" t="str">
            <v>非金属矿</v>
          </cell>
        </row>
        <row r="3296">
          <cell r="A3296" t="str">
            <v>A130501</v>
          </cell>
          <cell r="B3296" t="str">
            <v>石灰石、石膏类</v>
          </cell>
        </row>
        <row r="3297">
          <cell r="A3297" t="str">
            <v>A130502</v>
          </cell>
          <cell r="B3297" t="str">
            <v>建筑用天然石料</v>
          </cell>
        </row>
        <row r="3298">
          <cell r="A3298" t="str">
            <v>A130503</v>
          </cell>
          <cell r="B3298" t="str">
            <v>耐火土石类</v>
          </cell>
        </row>
        <row r="3299">
          <cell r="A3299" t="str">
            <v>A130504</v>
          </cell>
          <cell r="B3299" t="str">
            <v>粘土、砂石</v>
          </cell>
        </row>
        <row r="3300">
          <cell r="A3300" t="str">
            <v>A130505</v>
          </cell>
          <cell r="B3300" t="str">
            <v>化学矿</v>
          </cell>
        </row>
        <row r="3301">
          <cell r="A3301" t="str">
            <v>A130506</v>
          </cell>
          <cell r="B3301" t="str">
            <v>原盐</v>
          </cell>
        </row>
        <row r="3302">
          <cell r="A3302" t="str">
            <v>A130507</v>
          </cell>
          <cell r="B3302" t="str">
            <v>石棉</v>
          </cell>
        </row>
        <row r="3303">
          <cell r="A3303" t="str">
            <v>A130508</v>
          </cell>
          <cell r="B3303" t="str">
            <v>云母</v>
          </cell>
        </row>
        <row r="3304">
          <cell r="A3304" t="str">
            <v>A130509</v>
          </cell>
          <cell r="B3304" t="str">
            <v>天然石墨</v>
          </cell>
        </row>
        <row r="3305">
          <cell r="A3305" t="str">
            <v>A130510</v>
          </cell>
          <cell r="B3305" t="str">
            <v>滑石</v>
          </cell>
        </row>
        <row r="3306">
          <cell r="A3306" t="str">
            <v>A130511</v>
          </cell>
          <cell r="B3306" t="str">
            <v>宝石、玉矿石</v>
          </cell>
        </row>
        <row r="3307">
          <cell r="A3307" t="str">
            <v>A130599</v>
          </cell>
          <cell r="B3307" t="str">
            <v>其他非金属矿</v>
          </cell>
        </row>
        <row r="3308">
          <cell r="A3308" t="str">
            <v>A14</v>
          </cell>
          <cell r="B3308" t="str">
            <v>电力、城市燃气、蒸汽和热水、水</v>
          </cell>
        </row>
        <row r="3309">
          <cell r="A3309" t="str">
            <v>A1401</v>
          </cell>
          <cell r="B3309" t="str">
            <v>电能</v>
          </cell>
        </row>
        <row r="3310">
          <cell r="A3310" t="str">
            <v>A140101</v>
          </cell>
          <cell r="B3310" t="str">
            <v>水力发电电能</v>
          </cell>
        </row>
        <row r="3311">
          <cell r="A3311" t="str">
            <v>A140102</v>
          </cell>
          <cell r="B3311" t="str">
            <v>火力发电电能</v>
          </cell>
        </row>
        <row r="3312">
          <cell r="A3312" t="str">
            <v>A140103</v>
          </cell>
          <cell r="B3312" t="str">
            <v>核能发电电能</v>
          </cell>
        </row>
        <row r="3313">
          <cell r="A3313" t="str">
            <v>A140104</v>
          </cell>
          <cell r="B3313" t="str">
            <v>风力发电电能</v>
          </cell>
        </row>
        <row r="3314">
          <cell r="A3314" t="str">
            <v>A140105</v>
          </cell>
          <cell r="B3314" t="str">
            <v>地热发电电能</v>
          </cell>
        </row>
        <row r="3315">
          <cell r="A3315" t="str">
            <v>A140106</v>
          </cell>
          <cell r="B3315" t="str">
            <v>太阳能发电电能</v>
          </cell>
        </row>
        <row r="3316">
          <cell r="A3316" t="str">
            <v>A140107</v>
          </cell>
          <cell r="B3316" t="str">
            <v>生物能发电电能</v>
          </cell>
        </row>
        <row r="3317">
          <cell r="A3317" t="str">
            <v>A140108</v>
          </cell>
          <cell r="B3317" t="str">
            <v>潮汐发电电能</v>
          </cell>
        </row>
        <row r="3318">
          <cell r="A3318" t="str">
            <v>A140199</v>
          </cell>
          <cell r="B3318" t="str">
            <v>其他电能</v>
          </cell>
        </row>
        <row r="3319">
          <cell r="A3319" t="str">
            <v>A1402</v>
          </cell>
          <cell r="B3319" t="str">
            <v>煤气、水煤气、发生炉煤气和类
似的可燃气</v>
          </cell>
        </row>
        <row r="3320">
          <cell r="A3320" t="str">
            <v>A140201</v>
          </cell>
          <cell r="B3320" t="str">
            <v>煤气</v>
          </cell>
        </row>
        <row r="3321">
          <cell r="A3321" t="str">
            <v>A140202</v>
          </cell>
          <cell r="B3321" t="str">
            <v>水煤气</v>
          </cell>
        </row>
        <row r="3322">
          <cell r="A3322" t="str">
            <v>A140203</v>
          </cell>
          <cell r="B3322" t="str">
            <v>发生炉煤气</v>
          </cell>
        </row>
        <row r="3323">
          <cell r="A3323" t="str">
            <v>A140204</v>
          </cell>
          <cell r="B3323" t="str">
            <v>焦炉煤气</v>
          </cell>
        </row>
        <row r="3324">
          <cell r="A3324" t="str">
            <v>A140299</v>
          </cell>
          <cell r="B3324" t="str">
            <v>其他类似的可燃气</v>
          </cell>
        </row>
        <row r="3325">
          <cell r="A3325" t="str">
            <v>A1403</v>
          </cell>
          <cell r="B3325" t="str">
            <v>蒸汽和热水</v>
          </cell>
        </row>
        <row r="3326">
          <cell r="A3326" t="str">
            <v>A140301</v>
          </cell>
          <cell r="B3326" t="str">
            <v>蒸汽</v>
          </cell>
        </row>
        <row r="3327">
          <cell r="A3327" t="str">
            <v>A140302</v>
          </cell>
          <cell r="B3327" t="str">
            <v>热水</v>
          </cell>
        </row>
        <row r="3328">
          <cell r="A3328" t="str">
            <v>A1404</v>
          </cell>
          <cell r="B3328" t="str">
            <v>水</v>
          </cell>
        </row>
        <row r="3329">
          <cell r="A3329" t="str">
            <v>A140401</v>
          </cell>
          <cell r="B3329" t="str">
            <v>自然水</v>
          </cell>
        </row>
        <row r="3330">
          <cell r="A3330" t="str">
            <v>A14040101</v>
          </cell>
          <cell r="B3330" t="str">
            <v>地下水</v>
          </cell>
        </row>
        <row r="3331">
          <cell r="A3331" t="str">
            <v>A14040102</v>
          </cell>
          <cell r="B3331" t="str">
            <v>地表水</v>
          </cell>
        </row>
        <row r="3332">
          <cell r="A3332" t="str">
            <v>A140402</v>
          </cell>
          <cell r="B3332" t="str">
            <v>处理过水</v>
          </cell>
        </row>
        <row r="3333">
          <cell r="A3333" t="str">
            <v>A14040201</v>
          </cell>
          <cell r="B3333" t="str">
            <v>生活饮用水</v>
          </cell>
        </row>
        <row r="3334">
          <cell r="A3334" t="str">
            <v>A14040202</v>
          </cell>
          <cell r="B3334" t="str">
            <v>商业饮用水</v>
          </cell>
        </row>
        <row r="3335">
          <cell r="A3335" t="str">
            <v>A14040203</v>
          </cell>
          <cell r="B3335" t="str">
            <v>工业专用水</v>
          </cell>
        </row>
        <row r="3336">
          <cell r="A3336" t="str">
            <v>A14040204</v>
          </cell>
          <cell r="B3336" t="str">
            <v>中水</v>
          </cell>
        </row>
        <row r="3337">
          <cell r="A3337" t="str">
            <v>A15</v>
          </cell>
          <cell r="B3337" t="str">
            <v>食品、饮料和烟草原料</v>
          </cell>
        </row>
        <row r="3338">
          <cell r="A3338" t="str">
            <v>A1501</v>
          </cell>
          <cell r="B3338" t="str">
            <v>农副食品，动、植物油制品</v>
          </cell>
        </row>
        <row r="3339">
          <cell r="A3339" t="str">
            <v>A150101</v>
          </cell>
          <cell r="B3339" t="str">
            <v>谷物细粉</v>
          </cell>
        </row>
        <row r="3340">
          <cell r="A3340" t="str">
            <v>A150102</v>
          </cell>
          <cell r="B3340" t="str">
            <v>碾磨谷物及谷物加工品</v>
          </cell>
        </row>
        <row r="3341">
          <cell r="A3341" t="str">
            <v>A150103</v>
          </cell>
          <cell r="B3341" t="str">
            <v>薯、豆、相关植物加工品</v>
          </cell>
        </row>
        <row r="3342">
          <cell r="A3342" t="str">
            <v>A150104</v>
          </cell>
          <cell r="B3342" t="str">
            <v>饲料</v>
          </cell>
        </row>
        <row r="3343">
          <cell r="A3343" t="str">
            <v>A150105</v>
          </cell>
          <cell r="B3343" t="str">
            <v>植物油及其制品</v>
          </cell>
        </row>
        <row r="3344">
          <cell r="A3344" t="str">
            <v>A150106</v>
          </cell>
          <cell r="B3344" t="str">
            <v>糖及副产品</v>
          </cell>
        </row>
        <row r="3345">
          <cell r="A3345" t="str">
            <v>A150107</v>
          </cell>
          <cell r="B3345" t="str">
            <v>畜禽肉</v>
          </cell>
        </row>
        <row r="3346">
          <cell r="A3346" t="str">
            <v>A150108</v>
          </cell>
          <cell r="B3346" t="str">
            <v>油脂及食品杂碎</v>
          </cell>
        </row>
        <row r="3347">
          <cell r="A3347" t="str">
            <v>A150109</v>
          </cell>
          <cell r="B3347" t="str">
            <v>熟肉制品</v>
          </cell>
        </row>
        <row r="3348">
          <cell r="A3348" t="str">
            <v>A150110</v>
          </cell>
          <cell r="B3348" t="str">
            <v>水产品加工</v>
          </cell>
        </row>
        <row r="3349">
          <cell r="A3349" t="str">
            <v>A150111</v>
          </cell>
          <cell r="B3349" t="str">
            <v>蔬菜加工品</v>
          </cell>
        </row>
        <row r="3350">
          <cell r="A3350" t="str">
            <v>A150112</v>
          </cell>
          <cell r="B3350" t="str">
            <v>水果、坚果加工品</v>
          </cell>
        </row>
        <row r="3351">
          <cell r="A3351" t="str">
            <v>A150113</v>
          </cell>
          <cell r="B3351" t="str">
            <v>淀粉及淀粉制品</v>
          </cell>
        </row>
        <row r="3352">
          <cell r="A3352" t="str">
            <v>A150114</v>
          </cell>
          <cell r="B3352" t="str">
            <v>豆腐及豆制品</v>
          </cell>
        </row>
        <row r="3353">
          <cell r="A3353" t="str">
            <v>A150115</v>
          </cell>
          <cell r="B3353" t="str">
            <v>蛋制品</v>
          </cell>
        </row>
        <row r="3354">
          <cell r="A3354" t="str">
            <v>A150199</v>
          </cell>
          <cell r="B3354" t="str">
            <v>其他农副食品</v>
          </cell>
        </row>
        <row r="3355">
          <cell r="A3355" t="str">
            <v>A1502</v>
          </cell>
          <cell r="B3355" t="str">
            <v>食品及加工盐</v>
          </cell>
        </row>
        <row r="3356">
          <cell r="A3356" t="str">
            <v>A150201</v>
          </cell>
          <cell r="B3356" t="str">
            <v>焙烤食品</v>
          </cell>
        </row>
        <row r="3357">
          <cell r="A3357" t="str">
            <v>A150202</v>
          </cell>
          <cell r="B3357" t="str">
            <v>糖果、巧克力及类似食品</v>
          </cell>
        </row>
        <row r="3358">
          <cell r="A3358" t="str">
            <v>A150203</v>
          </cell>
          <cell r="B3358" t="str">
            <v>方便食品</v>
          </cell>
        </row>
        <row r="3359">
          <cell r="A3359" t="str">
            <v>A150204</v>
          </cell>
          <cell r="B3359" t="str">
            <v>乳制品</v>
          </cell>
        </row>
        <row r="3360">
          <cell r="A3360" t="str">
            <v>A150205</v>
          </cell>
          <cell r="B3360" t="str">
            <v>罐头</v>
          </cell>
        </row>
        <row r="3361">
          <cell r="A3361" t="str">
            <v>A150206</v>
          </cell>
          <cell r="B3361" t="str">
            <v>调味品</v>
          </cell>
        </row>
        <row r="3362">
          <cell r="A3362" t="str">
            <v>A150207</v>
          </cell>
          <cell r="B3362" t="str">
            <v>发酵类制品</v>
          </cell>
        </row>
        <row r="3363">
          <cell r="A3363" t="str">
            <v>A150208</v>
          </cell>
          <cell r="B3363" t="str">
            <v>营养、保健食品</v>
          </cell>
        </row>
        <row r="3364">
          <cell r="A3364" t="str">
            <v>A150209</v>
          </cell>
          <cell r="B3364" t="str">
            <v>冷冻饮品</v>
          </cell>
        </row>
        <row r="3365">
          <cell r="A3365" t="str">
            <v>A150210</v>
          </cell>
          <cell r="B3365" t="str">
            <v>加工盐</v>
          </cell>
        </row>
        <row r="3366">
          <cell r="A3366" t="str">
            <v>A150211</v>
          </cell>
          <cell r="B3366" t="str">
            <v>食品添加剂</v>
          </cell>
        </row>
        <row r="3367">
          <cell r="A3367" t="str">
            <v>A150212</v>
          </cell>
          <cell r="B3367" t="str">
            <v>食品用类似原料</v>
          </cell>
        </row>
        <row r="3368">
          <cell r="A3368" t="str">
            <v>A150299</v>
          </cell>
          <cell r="B3368" t="str">
            <v>其他食品</v>
          </cell>
        </row>
        <row r="3369">
          <cell r="A3369" t="str">
            <v>A1503</v>
          </cell>
          <cell r="B3369" t="str">
            <v>饮料、酒精及精制茶</v>
          </cell>
        </row>
        <row r="3370">
          <cell r="A3370" t="str">
            <v>A150301</v>
          </cell>
          <cell r="B3370" t="str">
            <v>酒精</v>
          </cell>
        </row>
        <row r="3371">
          <cell r="A3371" t="str">
            <v>A150302</v>
          </cell>
          <cell r="B3371" t="str">
            <v>饮料</v>
          </cell>
        </row>
        <row r="3372">
          <cell r="A3372" t="str">
            <v>A150303</v>
          </cell>
          <cell r="B3372" t="str">
            <v>精制茶及茶制品</v>
          </cell>
        </row>
        <row r="3373">
          <cell r="A3373" t="str">
            <v>A150304</v>
          </cell>
          <cell r="B3373" t="str">
            <v>酒精专用原辅料</v>
          </cell>
        </row>
        <row r="3374">
          <cell r="A3374" t="str">
            <v>A150305</v>
          </cell>
          <cell r="B3374" t="str">
            <v>饮料专用原辅料</v>
          </cell>
        </row>
        <row r="3375">
          <cell r="A3375" t="str">
            <v>A1504</v>
          </cell>
          <cell r="B3375" t="str">
            <v>烟草原料</v>
          </cell>
        </row>
        <row r="3376">
          <cell r="A3376" t="str">
            <v>A150401</v>
          </cell>
          <cell r="B3376" t="str">
            <v>复烤烟叶</v>
          </cell>
        </row>
        <row r="3377">
          <cell r="A3377" t="str">
            <v>A150402</v>
          </cell>
          <cell r="B3377" t="str">
            <v>烟丝</v>
          </cell>
        </row>
        <row r="3378">
          <cell r="A3378" t="str">
            <v>A150499</v>
          </cell>
          <cell r="B3378" t="str">
            <v>其他烟草原料</v>
          </cell>
        </row>
        <row r="3379">
          <cell r="A3379" t="str">
            <v>A16</v>
          </cell>
          <cell r="B3379" t="str">
            <v>炼焦产品、炼油产品</v>
          </cell>
        </row>
        <row r="3380">
          <cell r="A3380" t="str">
            <v>A1601</v>
          </cell>
          <cell r="B3380" t="str">
            <v>石油制品</v>
          </cell>
        </row>
        <row r="3381">
          <cell r="A3381" t="str">
            <v>A160101</v>
          </cell>
          <cell r="B3381" t="str">
            <v>汽油</v>
          </cell>
        </row>
        <row r="3382">
          <cell r="A3382" t="str">
            <v>A160102</v>
          </cell>
          <cell r="B3382" t="str">
            <v>煤油</v>
          </cell>
        </row>
        <row r="3383">
          <cell r="A3383" t="str">
            <v>A160103</v>
          </cell>
          <cell r="B3383" t="str">
            <v>柴油</v>
          </cell>
        </row>
        <row r="3384">
          <cell r="A3384" t="str">
            <v>A160104</v>
          </cell>
          <cell r="B3384" t="str">
            <v>润滑油</v>
          </cell>
        </row>
        <row r="3385">
          <cell r="A3385" t="str">
            <v>A160105</v>
          </cell>
          <cell r="B3385" t="str">
            <v>燃料油</v>
          </cell>
        </row>
        <row r="3386">
          <cell r="A3386" t="str">
            <v>A160106</v>
          </cell>
          <cell r="B3386" t="str">
            <v>石脑油</v>
          </cell>
        </row>
        <row r="3387">
          <cell r="A3387" t="str">
            <v>A160107</v>
          </cell>
          <cell r="B3387" t="str">
            <v>溶剂油</v>
          </cell>
        </row>
        <row r="3388">
          <cell r="A3388" t="str">
            <v>A160108</v>
          </cell>
          <cell r="B3388" t="str">
            <v>润滑脂</v>
          </cell>
        </row>
        <row r="3389">
          <cell r="A3389" t="str">
            <v>A160109</v>
          </cell>
          <cell r="B3389" t="str">
            <v>润滑油基础油</v>
          </cell>
        </row>
        <row r="3390">
          <cell r="A3390" t="str">
            <v>A160110</v>
          </cell>
          <cell r="B3390" t="str">
            <v>液体石蜡</v>
          </cell>
        </row>
        <row r="3391">
          <cell r="A3391" t="str">
            <v>A160111</v>
          </cell>
          <cell r="B3391" t="str">
            <v>石油气、相关烃类</v>
          </cell>
        </row>
        <row r="3392">
          <cell r="A3392" t="str">
            <v>A160112</v>
          </cell>
          <cell r="B3392" t="str">
            <v>矿物蜡及合成法制类似产品</v>
          </cell>
        </row>
        <row r="3393">
          <cell r="A3393" t="str">
            <v>A160113</v>
          </cell>
          <cell r="B3393" t="str">
            <v>油类残渣</v>
          </cell>
        </row>
        <row r="3394">
          <cell r="A3394" t="str">
            <v>A160199</v>
          </cell>
          <cell r="B3394" t="str">
            <v>其他石油制品</v>
          </cell>
        </row>
        <row r="3395">
          <cell r="A3395" t="str">
            <v>A1602</v>
          </cell>
          <cell r="B3395" t="str">
            <v>人造原油</v>
          </cell>
        </row>
        <row r="3396">
          <cell r="A3396" t="str">
            <v>A160201</v>
          </cell>
          <cell r="B3396" t="str">
            <v>页岩原油</v>
          </cell>
        </row>
        <row r="3397">
          <cell r="A3397" t="str">
            <v>A160202</v>
          </cell>
          <cell r="B3397" t="str">
            <v>煤炼油</v>
          </cell>
        </row>
        <row r="3398">
          <cell r="A3398" t="str">
            <v>A160203</v>
          </cell>
          <cell r="B3398" t="str">
            <v>生物能源</v>
          </cell>
        </row>
        <row r="3399">
          <cell r="A3399" t="str">
            <v>A160204</v>
          </cell>
          <cell r="B3399" t="str">
            <v>合成液体燃料</v>
          </cell>
        </row>
        <row r="3400">
          <cell r="A3400" t="str">
            <v>A1603</v>
          </cell>
          <cell r="B3400" t="str">
            <v>焦炭及其副产品</v>
          </cell>
        </row>
        <row r="3401">
          <cell r="A3401" t="str">
            <v>A160301</v>
          </cell>
          <cell r="B3401" t="str">
            <v>焦炭</v>
          </cell>
        </row>
        <row r="3402">
          <cell r="A3402" t="str">
            <v>A160302</v>
          </cell>
          <cell r="B3402" t="str">
            <v>矿物焦油</v>
          </cell>
        </row>
        <row r="3403">
          <cell r="A3403" t="str">
            <v>A17</v>
          </cell>
          <cell r="B3403" t="str">
            <v>基础化学品及相关产品</v>
          </cell>
        </row>
        <row r="3404">
          <cell r="A3404" t="str">
            <v>A1701</v>
          </cell>
          <cell r="B3404" t="str">
            <v>化学原料及化学制品</v>
          </cell>
        </row>
        <row r="3405">
          <cell r="A3405" t="str">
            <v>A170101</v>
          </cell>
          <cell r="B3405" t="str">
            <v>无机基础化学原料</v>
          </cell>
        </row>
        <row r="3406">
          <cell r="A3406" t="str">
            <v>A170102</v>
          </cell>
          <cell r="B3406" t="str">
            <v>有机化学原料</v>
          </cell>
        </row>
        <row r="3407">
          <cell r="A3407" t="str">
            <v>A170103</v>
          </cell>
          <cell r="B3407" t="str">
            <v>贵金属化合物，相关基础化学
品</v>
          </cell>
        </row>
        <row r="3408">
          <cell r="A3408" t="str">
            <v>A170104</v>
          </cell>
          <cell r="B3408" t="str">
            <v>化学肥料</v>
          </cell>
        </row>
        <row r="3409">
          <cell r="A3409" t="str">
            <v>A170105</v>
          </cell>
          <cell r="B3409" t="str">
            <v>有机肥料及微生物肥料</v>
          </cell>
        </row>
        <row r="3410">
          <cell r="A3410" t="str">
            <v>A170106</v>
          </cell>
          <cell r="B3410" t="str">
            <v>化学农药</v>
          </cell>
        </row>
        <row r="3411">
          <cell r="A3411" t="str">
            <v>A170107</v>
          </cell>
          <cell r="B3411" t="str">
            <v>生物农药及微生物农药</v>
          </cell>
        </row>
        <row r="3412">
          <cell r="A3412" t="str">
            <v>A170108</v>
          </cell>
          <cell r="B3412" t="str">
            <v>涂料</v>
          </cell>
        </row>
        <row r="3413">
          <cell r="A3413" t="str">
            <v>A170109</v>
          </cell>
          <cell r="B3413" t="str">
            <v>油墨及类似产品</v>
          </cell>
        </row>
        <row r="3414">
          <cell r="A3414" t="str">
            <v>A170110</v>
          </cell>
          <cell r="B3414" t="str">
            <v>颜料</v>
          </cell>
        </row>
        <row r="3415">
          <cell r="A3415" t="str">
            <v>A170111</v>
          </cell>
          <cell r="B3415" t="str">
            <v>染料类</v>
          </cell>
        </row>
        <row r="3416">
          <cell r="A3416" t="str">
            <v>A170112</v>
          </cell>
          <cell r="B3416" t="str">
            <v>密封用填料及类似品</v>
          </cell>
        </row>
        <row r="3417">
          <cell r="A3417" t="str">
            <v>A170113</v>
          </cell>
          <cell r="B3417" t="str">
            <v>合成材料</v>
          </cell>
        </row>
        <row r="3418">
          <cell r="A3418" t="str">
            <v>A170114</v>
          </cell>
          <cell r="B3418" t="str">
            <v>化学试剂和助剂</v>
          </cell>
        </row>
        <row r="3419">
          <cell r="A3419" t="str">
            <v>A170115</v>
          </cell>
          <cell r="B3419" t="str">
            <v>专项化学用品</v>
          </cell>
        </row>
        <row r="3420">
          <cell r="A3420" t="str">
            <v>A170116</v>
          </cell>
          <cell r="B3420" t="str">
            <v>林产化学产品</v>
          </cell>
        </row>
        <row r="3421">
          <cell r="A3421" t="str">
            <v>A170117</v>
          </cell>
          <cell r="B3421" t="str">
            <v>炸药、烟火及火工产品</v>
          </cell>
        </row>
        <row r="3422">
          <cell r="A3422" t="str">
            <v>A170118</v>
          </cell>
          <cell r="B3422" t="str">
            <v>环境污染处理专用药剂材料</v>
          </cell>
        </row>
        <row r="3423">
          <cell r="A3423" t="str">
            <v>A170119</v>
          </cell>
          <cell r="B3423" t="str">
            <v>动物炭黑、动物胶及其衍生物</v>
          </cell>
        </row>
        <row r="3424">
          <cell r="A3424" t="str">
            <v>A170120</v>
          </cell>
          <cell r="B3424" t="str">
            <v>焊接用制品</v>
          </cell>
        </row>
        <row r="3425">
          <cell r="A3425" t="str">
            <v>A170121</v>
          </cell>
          <cell r="B3425" t="str">
            <v>工业清洗剂</v>
          </cell>
        </row>
        <row r="3426">
          <cell r="A3426" t="str">
            <v>A170122</v>
          </cell>
          <cell r="B3426" t="str">
            <v>香料</v>
          </cell>
        </row>
        <row r="3427">
          <cell r="A3427" t="str">
            <v>A170123</v>
          </cell>
          <cell r="B3427" t="str">
            <v>香精</v>
          </cell>
        </row>
        <row r="3428">
          <cell r="A3428" t="str">
            <v>A170199</v>
          </cell>
          <cell r="B3428" t="str">
            <v>其他化学制品</v>
          </cell>
        </row>
        <row r="3429">
          <cell r="A3429" t="str">
            <v>A1702</v>
          </cell>
          <cell r="B3429" t="str">
            <v>化学纤维</v>
          </cell>
        </row>
        <row r="3430">
          <cell r="A3430" t="str">
            <v>A170201</v>
          </cell>
          <cell r="B3430" t="str">
            <v>化学纤维用浆粕</v>
          </cell>
        </row>
        <row r="3431">
          <cell r="A3431" t="str">
            <v>A170202</v>
          </cell>
          <cell r="B3431" t="str">
            <v>人造纤维（纤维素纤维）</v>
          </cell>
        </row>
        <row r="3432">
          <cell r="A3432" t="str">
            <v>A170203</v>
          </cell>
          <cell r="B3432" t="str">
            <v>合成纤维</v>
          </cell>
        </row>
        <row r="3433">
          <cell r="A3433" t="str">
            <v>A170204</v>
          </cell>
          <cell r="B3433" t="str">
            <v>化学纤维加工丝</v>
          </cell>
        </row>
        <row r="3434">
          <cell r="A3434" t="str">
            <v>A18</v>
          </cell>
          <cell r="B3434" t="str">
            <v>橡胶、塑料、玻璃和陶瓷制品</v>
          </cell>
        </row>
        <row r="3435">
          <cell r="A3435" t="str">
            <v>A1801</v>
          </cell>
          <cell r="B3435" t="str">
            <v>橡胶制品</v>
          </cell>
        </row>
        <row r="3436">
          <cell r="A3436" t="str">
            <v>A180101</v>
          </cell>
          <cell r="B3436" t="str">
            <v>橡胶轮胎和内胎</v>
          </cell>
        </row>
        <row r="3437">
          <cell r="A3437" t="str">
            <v>A180102</v>
          </cell>
          <cell r="B3437" t="str">
            <v>橡胶带</v>
          </cell>
        </row>
        <row r="3438">
          <cell r="A3438" t="str">
            <v>A180103</v>
          </cell>
          <cell r="B3438" t="str">
            <v>橡胶管</v>
          </cell>
        </row>
        <row r="3439">
          <cell r="A3439" t="str">
            <v>A180104</v>
          </cell>
          <cell r="B3439" t="str">
            <v>橡胶板、杆、型材</v>
          </cell>
        </row>
        <row r="3440">
          <cell r="A3440" t="str">
            <v>A180105</v>
          </cell>
          <cell r="B3440" t="str">
            <v>涂胶纺织物、带</v>
          </cell>
        </row>
        <row r="3441">
          <cell r="A3441" t="str">
            <v>A180106</v>
          </cell>
          <cell r="B3441" t="str">
            <v>未硫化复合橡胶及其制品</v>
          </cell>
        </row>
        <row r="3442">
          <cell r="A3442" t="str">
            <v>A180107</v>
          </cell>
          <cell r="B3442" t="str">
            <v>橡胶零件、附件</v>
          </cell>
        </row>
        <row r="3443">
          <cell r="A3443" t="str">
            <v>A180108</v>
          </cell>
          <cell r="B3443" t="str">
            <v>再生橡胶</v>
          </cell>
        </row>
        <row r="3444">
          <cell r="A3444" t="str">
            <v>A180109</v>
          </cell>
          <cell r="B3444" t="str">
            <v>日用及医用橡胶制品</v>
          </cell>
        </row>
        <row r="3445">
          <cell r="A3445" t="str">
            <v>A180110</v>
          </cell>
          <cell r="B3445" t="str">
            <v>橡胶充气、减震制品</v>
          </cell>
        </row>
        <row r="3446">
          <cell r="A3446" t="str">
            <v>A180111</v>
          </cell>
          <cell r="B3446" t="str">
            <v>硬质橡胶及其制品</v>
          </cell>
        </row>
        <row r="3447">
          <cell r="A3447" t="str">
            <v>A180199</v>
          </cell>
          <cell r="B3447" t="str">
            <v>其他橡胶制品</v>
          </cell>
        </row>
        <row r="3448">
          <cell r="A3448" t="str">
            <v>A1802</v>
          </cell>
          <cell r="B3448" t="str">
            <v>塑料制品、半成品及辅料</v>
          </cell>
        </row>
        <row r="3449">
          <cell r="A3449" t="str">
            <v>A180201</v>
          </cell>
          <cell r="B3449" t="str">
            <v>塑料制品</v>
          </cell>
        </row>
        <row r="3450">
          <cell r="A3450" t="str">
            <v>A180202</v>
          </cell>
          <cell r="B3450" t="str">
            <v>塑料半成品、辅料</v>
          </cell>
        </row>
        <row r="3451">
          <cell r="A3451" t="str">
            <v>A1803</v>
          </cell>
          <cell r="B3451" t="str">
            <v>玻璃及其制品</v>
          </cell>
        </row>
        <row r="3452">
          <cell r="A3452" t="str">
            <v>A180301</v>
          </cell>
          <cell r="B3452" t="str">
            <v>玻璃</v>
          </cell>
        </row>
        <row r="3453">
          <cell r="A3453" t="str">
            <v>A180302</v>
          </cell>
          <cell r="B3453" t="str">
            <v>玻璃制光学元件</v>
          </cell>
        </row>
        <row r="3454">
          <cell r="A3454" t="str">
            <v>A180303</v>
          </cell>
          <cell r="B3454" t="str">
            <v>玻璃仪器及实验、医疗用玻璃
器皿</v>
          </cell>
        </row>
        <row r="3455">
          <cell r="A3455" t="str">
            <v>A180304</v>
          </cell>
          <cell r="B3455" t="str">
            <v>日用玻璃制品</v>
          </cell>
        </row>
        <row r="3456">
          <cell r="A3456" t="str">
            <v>A180305</v>
          </cell>
          <cell r="B3456" t="str">
            <v>玻璃保温容器及其玻璃胆</v>
          </cell>
        </row>
        <row r="3457">
          <cell r="A3457" t="str">
            <v>A180306</v>
          </cell>
          <cell r="B3457" t="str">
            <v>玻璃纤维及其制品</v>
          </cell>
        </row>
        <row r="3458">
          <cell r="A3458" t="str">
            <v>A180307</v>
          </cell>
          <cell r="B3458" t="str">
            <v>纤维增强塑料制品</v>
          </cell>
        </row>
        <row r="3459">
          <cell r="A3459" t="str">
            <v>A180308</v>
          </cell>
          <cell r="B3459" t="str">
            <v>电气、电子设备用玻璃玻璃部
件，相关工业品用玻璃部件</v>
          </cell>
        </row>
        <row r="3460">
          <cell r="A3460" t="str">
            <v>A1804</v>
          </cell>
          <cell r="B3460" t="str">
            <v>陶瓷制品</v>
          </cell>
        </row>
        <row r="3461">
          <cell r="A3461" t="str">
            <v>A180401</v>
          </cell>
          <cell r="B3461" t="str">
            <v>技术陶瓷制品</v>
          </cell>
        </row>
        <row r="3462">
          <cell r="A3462" t="str">
            <v>A180402</v>
          </cell>
          <cell r="B3462" t="str">
            <v>日用陶瓷制品</v>
          </cell>
        </row>
        <row r="3463">
          <cell r="A3463" t="str">
            <v>A180403</v>
          </cell>
          <cell r="B3463" t="str">
            <v>运输及盛装货物用陶瓷容器</v>
          </cell>
        </row>
        <row r="3464">
          <cell r="A3464" t="str">
            <v>A180404</v>
          </cell>
          <cell r="B3464" t="str">
            <v>陶瓷制零件，相关陶瓷制品</v>
          </cell>
        </row>
        <row r="3465">
          <cell r="A3465" t="str">
            <v>A19</v>
          </cell>
          <cell r="B3465" t="str">
            <v>无形资产</v>
          </cell>
        </row>
        <row r="3466">
          <cell r="A3466" t="str">
            <v>A1901</v>
          </cell>
          <cell r="B3466" t="str">
            <v>金融资产和负债</v>
          </cell>
        </row>
        <row r="3467">
          <cell r="A3467" t="str">
            <v>A1902</v>
          </cell>
          <cell r="B3467" t="str">
            <v>非金融无形资产</v>
          </cell>
        </row>
        <row r="3468">
          <cell r="A3468" t="str">
            <v>A190201</v>
          </cell>
          <cell r="B3468" t="str">
            <v>专利</v>
          </cell>
        </row>
        <row r="3469">
          <cell r="A3469" t="str">
            <v>A190202</v>
          </cell>
          <cell r="B3469" t="str">
            <v>商标</v>
          </cell>
        </row>
        <row r="3470">
          <cell r="A3470" t="str">
            <v>A190203</v>
          </cell>
          <cell r="B3470" t="str">
            <v>版权</v>
          </cell>
        </row>
        <row r="3471">
          <cell r="A3471" t="str">
            <v>A190204</v>
          </cell>
          <cell r="B3471" t="str">
            <v>土地产权</v>
          </cell>
        </row>
        <row r="3472">
          <cell r="A3472" t="str">
            <v>A190299</v>
          </cell>
          <cell r="B3472" t="str">
            <v>其他非金融无形资产</v>
          </cell>
        </row>
        <row r="3473">
          <cell r="A3473" t="str">
            <v>A99</v>
          </cell>
          <cell r="B3473" t="str">
            <v>其他货物</v>
          </cell>
        </row>
        <row r="3474">
          <cell r="A3474" t="str">
            <v>A9901</v>
          </cell>
          <cell r="B3474" t="str">
            <v>垃圾容器</v>
          </cell>
        </row>
        <row r="3475">
          <cell r="A3475" t="str">
            <v>A9902</v>
          </cell>
          <cell r="B3475" t="str">
            <v>桥梁、桥梁体段、塔楼和格构</v>
          </cell>
        </row>
        <row r="3476">
          <cell r="A3476" t="str">
            <v>A9903</v>
          </cell>
          <cell r="B3476" t="str">
            <v>包装容器</v>
          </cell>
        </row>
        <row r="3477">
          <cell r="A3477" t="str">
            <v>A9904</v>
          </cell>
          <cell r="B3477" t="str">
            <v>手工工具</v>
          </cell>
        </row>
        <row r="3478">
          <cell r="A3478" t="str">
            <v>A9905</v>
          </cell>
          <cell r="B3478" t="str">
            <v>旧物、废弃物或残渣</v>
          </cell>
        </row>
        <row r="3479">
          <cell r="A3479" t="str">
            <v>A9906</v>
          </cell>
          <cell r="B3479" t="str">
            <v>珠宝饰物和相关制品</v>
          </cell>
        </row>
        <row r="3480">
          <cell r="A3480" t="str">
            <v>A9907</v>
          </cell>
          <cell r="B3480" t="str">
            <v>活动房屋</v>
          </cell>
        </row>
        <row r="3481">
          <cell r="A3481" t="str">
            <v>A9999</v>
          </cell>
          <cell r="B3481" t="str">
            <v>其他不另分类的物品</v>
          </cell>
        </row>
        <row r="3482">
          <cell r="A3482" t="str">
            <v>B</v>
          </cell>
          <cell r="B3482" t="str">
            <v>工程</v>
          </cell>
        </row>
        <row r="3483">
          <cell r="A3483" t="str">
            <v>B01</v>
          </cell>
          <cell r="B3483" t="str">
            <v>建筑物施工</v>
          </cell>
        </row>
        <row r="3484">
          <cell r="A3484" t="str">
            <v>B0101</v>
          </cell>
          <cell r="B3484" t="str">
            <v>生产用房施工</v>
          </cell>
        </row>
        <row r="3485">
          <cell r="A3485" t="str">
            <v>B010101</v>
          </cell>
          <cell r="B3485" t="str">
            <v>工业生产用房施工</v>
          </cell>
        </row>
        <row r="3486">
          <cell r="A3486" t="str">
            <v>B010102</v>
          </cell>
          <cell r="B3486" t="str">
            <v>农林牧渔业用房施工</v>
          </cell>
        </row>
        <row r="3487">
          <cell r="A3487" t="str">
            <v>B010103</v>
          </cell>
          <cell r="B3487" t="str">
            <v>建筑业用房施工</v>
          </cell>
        </row>
        <row r="3488">
          <cell r="A3488" t="str">
            <v>B010199</v>
          </cell>
          <cell r="B3488" t="str">
            <v>其他生产用房施工</v>
          </cell>
        </row>
        <row r="3489">
          <cell r="A3489" t="str">
            <v>B0102</v>
          </cell>
          <cell r="B3489" t="str">
            <v>交通和邮电用房施工</v>
          </cell>
        </row>
        <row r="3490">
          <cell r="A3490" t="str">
            <v>B010201</v>
          </cell>
          <cell r="B3490" t="str">
            <v>铁路交通用房施工</v>
          </cell>
        </row>
        <row r="3491">
          <cell r="A3491" t="str">
            <v>B010202</v>
          </cell>
          <cell r="B3491" t="str">
            <v>公路交通用房施工</v>
          </cell>
        </row>
        <row r="3492">
          <cell r="A3492" t="str">
            <v>B010203</v>
          </cell>
          <cell r="B3492" t="str">
            <v>水运交通用房施工</v>
          </cell>
        </row>
        <row r="3493">
          <cell r="A3493" t="str">
            <v>B010204</v>
          </cell>
          <cell r="B3493" t="str">
            <v>民航交通用房施工</v>
          </cell>
        </row>
        <row r="3494">
          <cell r="A3494" t="str">
            <v>B010205</v>
          </cell>
          <cell r="B3494" t="str">
            <v>地铁用房施工</v>
          </cell>
        </row>
        <row r="3495">
          <cell r="A3495" t="str">
            <v>B010206</v>
          </cell>
          <cell r="B3495" t="str">
            <v>邮政用房施工</v>
          </cell>
        </row>
        <row r="3496">
          <cell r="A3496" t="str">
            <v>B010207</v>
          </cell>
          <cell r="B3496" t="str">
            <v>电信用房施工</v>
          </cell>
        </row>
        <row r="3497">
          <cell r="A3497" t="str">
            <v>B010299</v>
          </cell>
          <cell r="B3497" t="str">
            <v>其他交通和邮电用房施工</v>
          </cell>
        </row>
        <row r="3498">
          <cell r="A3498" t="str">
            <v>B0103</v>
          </cell>
          <cell r="B3498" t="str">
            <v>商业和服务业用房施工</v>
          </cell>
        </row>
        <row r="3499">
          <cell r="A3499" t="str">
            <v>B010301</v>
          </cell>
          <cell r="B3499" t="str">
            <v>金融服务业用房施工</v>
          </cell>
        </row>
        <row r="3500">
          <cell r="A3500" t="str">
            <v>B010302</v>
          </cell>
          <cell r="B3500" t="str">
            <v>批发零售用房施工</v>
          </cell>
        </row>
        <row r="3501">
          <cell r="A3501" t="str">
            <v>B010303</v>
          </cell>
          <cell r="B3501" t="str">
            <v>住宿餐饮用房施工</v>
          </cell>
        </row>
        <row r="3502">
          <cell r="A3502" t="str">
            <v>B010399</v>
          </cell>
          <cell r="B3502" t="str">
            <v>其他商业和服务用房施工</v>
          </cell>
        </row>
        <row r="3503">
          <cell r="A3503" t="str">
            <v>B0104</v>
          </cell>
          <cell r="B3503" t="str">
            <v>行政单位用房施工</v>
          </cell>
        </row>
        <row r="3504">
          <cell r="A3504" t="str">
            <v>B010401</v>
          </cell>
          <cell r="B3504" t="str">
            <v>办公用房施工</v>
          </cell>
        </row>
        <row r="3505">
          <cell r="A3505" t="str">
            <v>B010402</v>
          </cell>
          <cell r="B3505" t="str">
            <v>业务用房施工</v>
          </cell>
        </row>
        <row r="3506">
          <cell r="A3506" t="str">
            <v>B0105</v>
          </cell>
          <cell r="B3506" t="str">
            <v>公共安全用房施工</v>
          </cell>
        </row>
        <row r="3507">
          <cell r="A3507" t="str">
            <v>B010501</v>
          </cell>
          <cell r="B3507" t="str">
            <v>监狱施工</v>
          </cell>
        </row>
        <row r="3508">
          <cell r="A3508" t="str">
            <v>B010502</v>
          </cell>
          <cell r="B3508" t="str">
            <v>看守所施工</v>
          </cell>
        </row>
        <row r="3509">
          <cell r="A3509" t="str">
            <v>B010503</v>
          </cell>
          <cell r="B3509" t="str">
            <v>劳教所施工</v>
          </cell>
        </row>
        <row r="3510">
          <cell r="A3510" t="str">
            <v>B010504</v>
          </cell>
          <cell r="B3510" t="str">
            <v>拘留所施工</v>
          </cell>
        </row>
        <row r="3511">
          <cell r="A3511" t="str">
            <v>B010505</v>
          </cell>
          <cell r="B3511" t="str">
            <v>戒毒所施工</v>
          </cell>
        </row>
        <row r="3512">
          <cell r="A3512" t="str">
            <v>B010599</v>
          </cell>
          <cell r="B3512" t="str">
            <v>其他公共安全用房施工</v>
          </cell>
        </row>
        <row r="3513">
          <cell r="A3513" t="str">
            <v>B0106</v>
          </cell>
          <cell r="B3513" t="str">
            <v>事业单位用房施工</v>
          </cell>
        </row>
        <row r="3514">
          <cell r="A3514" t="str">
            <v>B010601</v>
          </cell>
          <cell r="B3514" t="str">
            <v>教育用房施工</v>
          </cell>
        </row>
        <row r="3515">
          <cell r="A3515" t="str">
            <v>B010602</v>
          </cell>
          <cell r="B3515" t="str">
            <v>科研用房施工</v>
          </cell>
        </row>
        <row r="3516">
          <cell r="A3516" t="str">
            <v>B010603</v>
          </cell>
          <cell r="B3516" t="str">
            <v>新闻出版用房施工</v>
          </cell>
        </row>
        <row r="3517">
          <cell r="A3517" t="str">
            <v>B010604</v>
          </cell>
          <cell r="B3517" t="str">
            <v>图书档案用房施工</v>
          </cell>
        </row>
        <row r="3518">
          <cell r="A3518" t="str">
            <v>B010605</v>
          </cell>
          <cell r="B3518" t="str">
            <v>医卫慈善用房施工</v>
          </cell>
        </row>
        <row r="3519">
          <cell r="A3519" t="str">
            <v>B010606</v>
          </cell>
          <cell r="B3519" t="str">
            <v>文体和艺术团体用房施工</v>
          </cell>
        </row>
        <row r="3520">
          <cell r="A3520" t="str">
            <v>B010699</v>
          </cell>
          <cell r="B3520" t="str">
            <v>其他事业单位用房施工</v>
          </cell>
        </row>
        <row r="3521">
          <cell r="A3521" t="str">
            <v>B0107</v>
          </cell>
          <cell r="B3521" t="str">
            <v>社会团体用房施工</v>
          </cell>
        </row>
        <row r="3522">
          <cell r="A3522" t="str">
            <v>B0108</v>
          </cell>
          <cell r="B3522" t="str">
            <v>军事用房施工</v>
          </cell>
        </row>
        <row r="3523">
          <cell r="A3523" t="str">
            <v>B0109</v>
          </cell>
          <cell r="B3523" t="str">
            <v>外事用房施工</v>
          </cell>
        </row>
        <row r="3524">
          <cell r="A3524" t="str">
            <v>B010901</v>
          </cell>
          <cell r="B3524" t="str">
            <v>外国驻华领、使馆用房施工</v>
          </cell>
        </row>
        <row r="3525">
          <cell r="A3525" t="str">
            <v>B010902</v>
          </cell>
          <cell r="B3525" t="str">
            <v>外国驻华商贸机构用房施工</v>
          </cell>
        </row>
        <row r="3526">
          <cell r="A3526" t="str">
            <v>B010903</v>
          </cell>
          <cell r="B3526" t="str">
            <v>外国驻华人员生活用房施工</v>
          </cell>
        </row>
        <row r="3527">
          <cell r="A3527" t="str">
            <v>B010999</v>
          </cell>
          <cell r="B3527" t="str">
            <v>其他外事用房施工</v>
          </cell>
        </row>
        <row r="3528">
          <cell r="A3528" t="str">
            <v>B0110</v>
          </cell>
          <cell r="B3528" t="str">
            <v>宗教用房施工</v>
          </cell>
        </row>
        <row r="3529">
          <cell r="A3529" t="str">
            <v>B0111</v>
          </cell>
          <cell r="B3529" t="str">
            <v>居住用房施工</v>
          </cell>
        </row>
        <row r="3530">
          <cell r="A3530" t="str">
            <v>B0112</v>
          </cell>
          <cell r="B3530" t="str">
            <v>体育和娱乐用房施工</v>
          </cell>
        </row>
        <row r="3531">
          <cell r="A3531" t="str">
            <v>B011201</v>
          </cell>
          <cell r="B3531" t="str">
            <v>体育场馆用房施工</v>
          </cell>
        </row>
        <row r="3532">
          <cell r="A3532" t="str">
            <v>B011202</v>
          </cell>
          <cell r="B3532" t="str">
            <v>游乐场所用房施工</v>
          </cell>
        </row>
        <row r="3533">
          <cell r="A3533" t="str">
            <v>B011203</v>
          </cell>
          <cell r="B3533" t="str">
            <v>俱乐部和影剧院施工</v>
          </cell>
        </row>
        <row r="3534">
          <cell r="A3534" t="str">
            <v>B011204</v>
          </cell>
          <cell r="B3534" t="str">
            <v>舞厅和音乐厅施工</v>
          </cell>
        </row>
        <row r="3535">
          <cell r="A3535" t="str">
            <v>B011205</v>
          </cell>
          <cell r="B3535" t="str">
            <v>文化宫和少年宫施工</v>
          </cell>
        </row>
        <row r="3536">
          <cell r="A3536" t="str">
            <v>B011206</v>
          </cell>
          <cell r="B3536" t="str">
            <v>老年活动中心施工</v>
          </cell>
        </row>
        <row r="3537">
          <cell r="A3537" t="str">
            <v>B011299</v>
          </cell>
          <cell r="B3537" t="str">
            <v>其他体育和娱乐用房施工</v>
          </cell>
        </row>
        <row r="3538">
          <cell r="A3538" t="str">
            <v>B0113</v>
          </cell>
          <cell r="B3538" t="str">
            <v>市政公共设施用房施工</v>
          </cell>
        </row>
        <row r="3539">
          <cell r="A3539" t="str">
            <v>B011301</v>
          </cell>
          <cell r="B3539" t="str">
            <v>供应设施用房施工</v>
          </cell>
        </row>
        <row r="3540">
          <cell r="A3540" t="str">
            <v>B011302</v>
          </cell>
          <cell r="B3540" t="str">
            <v>施工和维修用房施工</v>
          </cell>
        </row>
        <row r="3541">
          <cell r="A3541" t="str">
            <v>B011399</v>
          </cell>
          <cell r="B3541" t="str">
            <v>其他市政公共设施用房施工</v>
          </cell>
        </row>
        <row r="3542">
          <cell r="A3542" t="str">
            <v>B0114</v>
          </cell>
          <cell r="B3542" t="str">
            <v>仓储用房施工</v>
          </cell>
        </row>
        <row r="3543">
          <cell r="A3543" t="str">
            <v>B0115</v>
          </cell>
          <cell r="B3543" t="str">
            <v>房屋附属设施施工</v>
          </cell>
        </row>
        <row r="3544">
          <cell r="A3544" t="str">
            <v>B0199</v>
          </cell>
          <cell r="B3544" t="str">
            <v>其他建筑物施工</v>
          </cell>
        </row>
        <row r="3545">
          <cell r="A3545" t="str">
            <v>B02</v>
          </cell>
          <cell r="B3545" t="str">
            <v>构筑物施工</v>
          </cell>
        </row>
        <row r="3546">
          <cell r="A3546" t="str">
            <v>B0201</v>
          </cell>
          <cell r="B3546" t="str">
            <v>铁路工程施工</v>
          </cell>
        </row>
        <row r="3547">
          <cell r="A3547" t="str">
            <v>B0202</v>
          </cell>
          <cell r="B3547" t="str">
            <v>公路工程施工</v>
          </cell>
        </row>
        <row r="3548">
          <cell r="A3548" t="str">
            <v>B0203</v>
          </cell>
          <cell r="B3548" t="str">
            <v>机场跑道施工</v>
          </cell>
        </row>
        <row r="3549">
          <cell r="A3549" t="str">
            <v>B0204</v>
          </cell>
          <cell r="B3549" t="str">
            <v>高速公路工程施工</v>
          </cell>
        </row>
        <row r="3550">
          <cell r="A3550" t="str">
            <v>B0205</v>
          </cell>
          <cell r="B3550" t="str">
            <v>城市道路工程施工</v>
          </cell>
        </row>
        <row r="3551">
          <cell r="A3551" t="str">
            <v>B0206</v>
          </cell>
          <cell r="B3551" t="str">
            <v>城市轨道交通工程施工</v>
          </cell>
        </row>
        <row r="3552">
          <cell r="A3552" t="str">
            <v>B0207</v>
          </cell>
          <cell r="B3552" t="str">
            <v>桥梁工程施工</v>
          </cell>
        </row>
        <row r="3553">
          <cell r="A3553" t="str">
            <v>B020701</v>
          </cell>
          <cell r="B3553" t="str">
            <v>铁路桥梁工程施工</v>
          </cell>
        </row>
        <row r="3554">
          <cell r="A3554" t="str">
            <v>B020702</v>
          </cell>
          <cell r="B3554" t="str">
            <v>公路桥梁工程施工</v>
          </cell>
        </row>
        <row r="3555">
          <cell r="A3555" t="str">
            <v>B020703</v>
          </cell>
          <cell r="B3555" t="str">
            <v>城市道路桥梁工程施工</v>
          </cell>
        </row>
        <row r="3556">
          <cell r="A3556" t="str">
            <v>B020704</v>
          </cell>
          <cell r="B3556" t="str">
            <v>城市轨道桥梁工程施工</v>
          </cell>
        </row>
        <row r="3557">
          <cell r="A3557" t="str">
            <v>B020799</v>
          </cell>
          <cell r="B3557" t="str">
            <v>其他桥梁工程施工</v>
          </cell>
        </row>
        <row r="3558">
          <cell r="A3558" t="str">
            <v>B0208</v>
          </cell>
          <cell r="B3558" t="str">
            <v>隧道工程施工</v>
          </cell>
        </row>
        <row r="3559">
          <cell r="A3559" t="str">
            <v>B020801</v>
          </cell>
          <cell r="B3559" t="str">
            <v>铁路隧道工程施工</v>
          </cell>
        </row>
        <row r="3560">
          <cell r="A3560" t="str">
            <v>B020802</v>
          </cell>
          <cell r="B3560" t="str">
            <v>公路隧道工程施工</v>
          </cell>
        </row>
        <row r="3561">
          <cell r="A3561" t="str">
            <v>B020803</v>
          </cell>
          <cell r="B3561" t="str">
            <v>城市地铁隧道工程施工</v>
          </cell>
        </row>
        <row r="3562">
          <cell r="A3562" t="str">
            <v>B020899</v>
          </cell>
          <cell r="B3562" t="str">
            <v>其他隧道工程施工</v>
          </cell>
        </row>
        <row r="3563">
          <cell r="A3563" t="str">
            <v>B0209</v>
          </cell>
          <cell r="B3563" t="str">
            <v>水利工程施工</v>
          </cell>
        </row>
        <row r="3564">
          <cell r="A3564" t="str">
            <v>B020901</v>
          </cell>
          <cell r="B3564" t="str">
            <v>水利枢纽工程施工</v>
          </cell>
        </row>
        <row r="3565">
          <cell r="A3565" t="str">
            <v>B020902</v>
          </cell>
          <cell r="B3565" t="str">
            <v>堤坝工程施工</v>
          </cell>
        </row>
        <row r="3566">
          <cell r="A3566" t="str">
            <v>B020903</v>
          </cell>
          <cell r="B3566" t="str">
            <v>城市防洪工程施工</v>
          </cell>
        </row>
        <row r="3567">
          <cell r="A3567" t="str">
            <v>B020904</v>
          </cell>
          <cell r="B3567" t="str">
            <v>疏浚工程施工</v>
          </cell>
        </row>
        <row r="3568">
          <cell r="A3568" t="str">
            <v>B020905</v>
          </cell>
          <cell r="B3568" t="str">
            <v>滞蓄洪区工程施工</v>
          </cell>
        </row>
        <row r="3569">
          <cell r="A3569" t="str">
            <v>B020906</v>
          </cell>
          <cell r="B3569" t="str">
            <v>橡胶坝拦河工程施工</v>
          </cell>
        </row>
        <row r="3570">
          <cell r="A3570" t="str">
            <v>B020907</v>
          </cell>
          <cell r="B3570" t="str">
            <v>山洪防御工程施工</v>
          </cell>
        </row>
        <row r="3571">
          <cell r="A3571" t="str">
            <v>B020908</v>
          </cell>
          <cell r="B3571" t="str">
            <v>水库工程施工</v>
          </cell>
        </row>
        <row r="3572">
          <cell r="A3572" t="str">
            <v>B020909</v>
          </cell>
          <cell r="B3572" t="str">
            <v>引水河渠工程施工</v>
          </cell>
        </row>
        <row r="3573">
          <cell r="A3573" t="str">
            <v>B020910</v>
          </cell>
          <cell r="B3573" t="str">
            <v>灌溉排水工程施工</v>
          </cell>
        </row>
        <row r="3574">
          <cell r="A3574" t="str">
            <v>B020911</v>
          </cell>
          <cell r="B3574" t="str">
            <v>雨水利用工程施工</v>
          </cell>
        </row>
        <row r="3575">
          <cell r="A3575" t="str">
            <v>B020912</v>
          </cell>
          <cell r="B3575" t="str">
            <v>再生水利用工程施工</v>
          </cell>
        </row>
        <row r="3576">
          <cell r="A3576" t="str">
            <v>B020999</v>
          </cell>
          <cell r="B3576" t="str">
            <v>其他水利工程施工</v>
          </cell>
        </row>
        <row r="3577">
          <cell r="A3577" t="str">
            <v>B0210</v>
          </cell>
          <cell r="B3577" t="str">
            <v>水运工程施工</v>
          </cell>
        </row>
        <row r="3578">
          <cell r="A3578" t="str">
            <v>B021001</v>
          </cell>
          <cell r="B3578" t="str">
            <v>港口工程施工</v>
          </cell>
        </row>
        <row r="3579">
          <cell r="A3579" t="str">
            <v>B021002</v>
          </cell>
          <cell r="B3579" t="str">
            <v>海堤工程施工</v>
          </cell>
        </row>
        <row r="3580">
          <cell r="A3580" t="str">
            <v>B021003</v>
          </cell>
          <cell r="B3580" t="str">
            <v>航道工程施工</v>
          </cell>
        </row>
        <row r="3581">
          <cell r="A3581" t="str">
            <v>B021099</v>
          </cell>
          <cell r="B3581" t="str">
            <v>其他水运工程施工</v>
          </cell>
        </row>
        <row r="3582">
          <cell r="A3582" t="str">
            <v>B0211</v>
          </cell>
          <cell r="B3582" t="str">
            <v>海洋工程施工</v>
          </cell>
        </row>
        <row r="3583">
          <cell r="A3583" t="str">
            <v>B021101</v>
          </cell>
          <cell r="B3583" t="str">
            <v>围海造地工程施工</v>
          </cell>
        </row>
        <row r="3584">
          <cell r="A3584" t="str">
            <v>B021102</v>
          </cell>
          <cell r="B3584" t="str">
            <v>防侵蚀工程施工</v>
          </cell>
        </row>
        <row r="3585">
          <cell r="A3585" t="str">
            <v>B021103</v>
          </cell>
          <cell r="B3585" t="str">
            <v>护岸护滩工程施工</v>
          </cell>
        </row>
        <row r="3586">
          <cell r="A3586" t="str">
            <v>B021104</v>
          </cell>
          <cell r="B3586" t="str">
            <v>海洋景观工程施工</v>
          </cell>
        </row>
        <row r="3587">
          <cell r="A3587" t="str">
            <v>B021105</v>
          </cell>
          <cell r="B3587" t="str">
            <v>滨海污水海洋处理工程施工</v>
          </cell>
        </row>
        <row r="3588">
          <cell r="A3588" t="str">
            <v>B021106</v>
          </cell>
          <cell r="B3588" t="str">
            <v>海洋平台工程施工</v>
          </cell>
        </row>
        <row r="3589">
          <cell r="A3589" t="str">
            <v>B021107</v>
          </cell>
          <cell r="B3589" t="str">
            <v>人工岛屿工程施工</v>
          </cell>
        </row>
        <row r="3590">
          <cell r="A3590" t="str">
            <v>B021108</v>
          </cell>
          <cell r="B3590" t="str">
            <v>人工鱼礁工程施工</v>
          </cell>
        </row>
        <row r="3591">
          <cell r="A3591" t="str">
            <v>B021199</v>
          </cell>
          <cell r="B3591" t="str">
            <v>其他海洋工程施工</v>
          </cell>
        </row>
        <row r="3592">
          <cell r="A3592" t="str">
            <v>B0212</v>
          </cell>
          <cell r="B3592" t="str">
            <v>长距离管道、通信和电力线路
（电缆）铺设</v>
          </cell>
        </row>
        <row r="3593">
          <cell r="A3593" t="str">
            <v>B021201</v>
          </cell>
          <cell r="B3593" t="str">
            <v>长距离管道铺设</v>
          </cell>
        </row>
        <row r="3594">
          <cell r="A3594" t="str">
            <v>B02120101</v>
          </cell>
          <cell r="B3594" t="str">
            <v>长距离输油管道铺设</v>
          </cell>
        </row>
        <row r="3595">
          <cell r="A3595" t="str">
            <v>B02120102</v>
          </cell>
          <cell r="B3595" t="str">
            <v>长距离输气管道铺设</v>
          </cell>
        </row>
        <row r="3596">
          <cell r="A3596" t="str">
            <v>B02120103</v>
          </cell>
          <cell r="B3596" t="str">
            <v>长距离输水管道铺设</v>
          </cell>
        </row>
        <row r="3597">
          <cell r="A3597" t="str">
            <v>B02120199</v>
          </cell>
          <cell r="B3597" t="str">
            <v>其他长距离管道铺设</v>
          </cell>
        </row>
        <row r="3598">
          <cell r="A3598" t="str">
            <v>B021202</v>
          </cell>
          <cell r="B3598" t="str">
            <v>长距离通信和电力线路（电缆）
铺设</v>
          </cell>
        </row>
        <row r="3599">
          <cell r="A3599" t="str">
            <v>B02120201</v>
          </cell>
          <cell r="B3599" t="str">
            <v>长距离通信线路铺设</v>
          </cell>
        </row>
        <row r="3600">
          <cell r="A3600" t="str">
            <v>B02120202</v>
          </cell>
          <cell r="B3600" t="str">
            <v>长距离电力线路（电缆）铺
设</v>
          </cell>
        </row>
        <row r="3601">
          <cell r="A3601" t="str">
            <v>B0213</v>
          </cell>
          <cell r="B3601" t="str">
            <v>市内管道、电缆及其有关工程铺
设</v>
          </cell>
        </row>
        <row r="3602">
          <cell r="A3602" t="str">
            <v>B021301</v>
          </cell>
          <cell r="B3602" t="str">
            <v>市内燃气管道铺设</v>
          </cell>
        </row>
        <row r="3603">
          <cell r="A3603" t="str">
            <v>B021302</v>
          </cell>
          <cell r="B3603" t="str">
            <v>市内供暖管道铺设</v>
          </cell>
        </row>
        <row r="3604">
          <cell r="A3604" t="str">
            <v>B021303</v>
          </cell>
          <cell r="B3604" t="str">
            <v>市内供水管道铺设</v>
          </cell>
        </row>
        <row r="3605">
          <cell r="A3605" t="str">
            <v>B021304</v>
          </cell>
          <cell r="B3605" t="str">
            <v>市内电缆工程铺设</v>
          </cell>
        </row>
        <row r="3606">
          <cell r="A3606" t="str">
            <v>B021305</v>
          </cell>
          <cell r="B3606" t="str">
            <v>市内通信线路铺设</v>
          </cell>
        </row>
        <row r="3607">
          <cell r="A3607" t="str">
            <v>B021399</v>
          </cell>
          <cell r="B3607" t="str">
            <v>其他市政工程施工</v>
          </cell>
        </row>
        <row r="3608">
          <cell r="A3608" t="str">
            <v>B0214</v>
          </cell>
          <cell r="B3608" t="str">
            <v>矿山、工农林牧副渔业工程施工</v>
          </cell>
        </row>
        <row r="3609">
          <cell r="A3609" t="str">
            <v>B021401</v>
          </cell>
          <cell r="B3609" t="str">
            <v>矿山施工</v>
          </cell>
        </row>
        <row r="3610">
          <cell r="A3610" t="str">
            <v>B021402</v>
          </cell>
          <cell r="B3610" t="str">
            <v>工厂工程施工</v>
          </cell>
        </row>
        <row r="3611">
          <cell r="A3611" t="str">
            <v>B02140201</v>
          </cell>
          <cell r="B3611" t="str">
            <v>火电设备工程施工</v>
          </cell>
        </row>
        <row r="3612">
          <cell r="A3612" t="str">
            <v>B02140202</v>
          </cell>
          <cell r="B3612" t="str">
            <v>核工程施工</v>
          </cell>
        </row>
        <row r="3613">
          <cell r="A3613" t="str">
            <v>B02140203</v>
          </cell>
          <cell r="B3613" t="str">
            <v>炉窑工程施工</v>
          </cell>
        </row>
        <row r="3614">
          <cell r="A3614" t="str">
            <v>B02140204</v>
          </cell>
          <cell r="B3614" t="str">
            <v>冶炼机电设备工程施工</v>
          </cell>
        </row>
        <row r="3615">
          <cell r="A3615" t="str">
            <v>B02140205</v>
          </cell>
          <cell r="B3615" t="str">
            <v>石油化工设备工程施工</v>
          </cell>
        </row>
        <row r="3616">
          <cell r="A3616" t="str">
            <v>B02140206</v>
          </cell>
          <cell r="B3616" t="str">
            <v>海洋石油工程施工</v>
          </cell>
        </row>
        <row r="3617">
          <cell r="A3617" t="str">
            <v>B02140207</v>
          </cell>
          <cell r="B3617" t="str">
            <v>无损检测工程施工</v>
          </cell>
        </row>
        <row r="3618">
          <cell r="A3618" t="str">
            <v>B02140208</v>
          </cell>
          <cell r="B3618" t="str">
            <v>防腐保温工程施工</v>
          </cell>
        </row>
        <row r="3619">
          <cell r="A3619" t="str">
            <v>B02140299</v>
          </cell>
          <cell r="B3619" t="str">
            <v>其他工矿工程施工</v>
          </cell>
        </row>
        <row r="3620">
          <cell r="A3620" t="str">
            <v>B021499</v>
          </cell>
          <cell r="B3620" t="str">
            <v>其他农林牧副渔业工程施工</v>
          </cell>
        </row>
        <row r="3621">
          <cell r="A3621" t="str">
            <v>B0215</v>
          </cell>
          <cell r="B3621" t="str">
            <v>公共设施施工</v>
          </cell>
        </row>
        <row r="3622">
          <cell r="A3622" t="str">
            <v>B021501</v>
          </cell>
          <cell r="B3622" t="str">
            <v>室外体育和娱乐设施工程施工</v>
          </cell>
        </row>
        <row r="3623">
          <cell r="A3623" t="str">
            <v>B021502</v>
          </cell>
          <cell r="B3623" t="str">
            <v>园林绿化工程施工</v>
          </cell>
        </row>
        <row r="3624">
          <cell r="A3624" t="str">
            <v>B021599</v>
          </cell>
          <cell r="B3624" t="str">
            <v>其他公共设施施工</v>
          </cell>
        </row>
        <row r="3625">
          <cell r="A3625" t="str">
            <v>B0216</v>
          </cell>
          <cell r="B3625" t="str">
            <v>环保工程施工</v>
          </cell>
        </row>
        <row r="3626">
          <cell r="A3626" t="str">
            <v>B021601</v>
          </cell>
          <cell r="B3626" t="str">
            <v>污水处理工程施工</v>
          </cell>
        </row>
        <row r="3627">
          <cell r="A3627" t="str">
            <v>B021602</v>
          </cell>
          <cell r="B3627" t="str">
            <v>固定废物处理工程施工</v>
          </cell>
        </row>
        <row r="3628">
          <cell r="A3628" t="str">
            <v>B021603</v>
          </cell>
          <cell r="B3628" t="str">
            <v>荒山绿化工程施工</v>
          </cell>
        </row>
        <row r="3629">
          <cell r="A3629" t="str">
            <v>B021604</v>
          </cell>
          <cell r="B3629" t="str">
            <v>防沙工程施工</v>
          </cell>
        </row>
        <row r="3630">
          <cell r="A3630" t="str">
            <v>B021605</v>
          </cell>
          <cell r="B3630" t="str">
            <v>江河湖泊治理工程施工</v>
          </cell>
        </row>
        <row r="3631">
          <cell r="A3631" t="str">
            <v>B021606</v>
          </cell>
          <cell r="B3631" t="str">
            <v>人工湿地工程施工</v>
          </cell>
        </row>
        <row r="3632">
          <cell r="A3632" t="str">
            <v>B021607</v>
          </cell>
          <cell r="B3632" t="str">
            <v>天然林保护工程施工</v>
          </cell>
        </row>
        <row r="3633">
          <cell r="A3633" t="str">
            <v>B021699</v>
          </cell>
          <cell r="B3633" t="str">
            <v>其他环保工程施工</v>
          </cell>
        </row>
        <row r="3634">
          <cell r="A3634" t="str">
            <v>B0217</v>
          </cell>
          <cell r="B3634" t="str">
            <v>高耸构筑物施工</v>
          </cell>
        </row>
        <row r="3635">
          <cell r="A3635" t="str">
            <v>B0299</v>
          </cell>
          <cell r="B3635" t="str">
            <v>其他构筑物工程施工</v>
          </cell>
        </row>
        <row r="3636">
          <cell r="A3636" t="str">
            <v>B03</v>
          </cell>
          <cell r="B3636" t="str">
            <v>工程准备</v>
          </cell>
        </row>
        <row r="3637">
          <cell r="A3637" t="str">
            <v>B0301</v>
          </cell>
          <cell r="B3637" t="str">
            <v>工地平整和清理</v>
          </cell>
        </row>
        <row r="3638">
          <cell r="A3638" t="str">
            <v>B0302</v>
          </cell>
          <cell r="B3638" t="str">
            <v>土石方工程</v>
          </cell>
        </row>
        <row r="3639">
          <cell r="A3639" t="str">
            <v>B0303</v>
          </cell>
          <cell r="B3639" t="str">
            <v>拆除工程</v>
          </cell>
        </row>
        <row r="3640">
          <cell r="A3640" t="str">
            <v>B0304</v>
          </cell>
          <cell r="B3640" t="str">
            <v>工程排水施工</v>
          </cell>
        </row>
        <row r="3641">
          <cell r="A3641" t="str">
            <v>B0399</v>
          </cell>
          <cell r="B3641" t="str">
            <v>其他工程准备</v>
          </cell>
        </row>
        <row r="3642">
          <cell r="A3642" t="str">
            <v>B04</v>
          </cell>
          <cell r="B3642" t="str">
            <v>预制构件组装和装配</v>
          </cell>
        </row>
        <row r="3643">
          <cell r="A3643" t="str">
            <v>B0401</v>
          </cell>
          <cell r="B3643" t="str">
            <v>房屋预制构件组装和装配</v>
          </cell>
        </row>
        <row r="3644">
          <cell r="A3644" t="str">
            <v>B0402</v>
          </cell>
          <cell r="B3644" t="str">
            <v>铁路预制构件组装和装配</v>
          </cell>
        </row>
        <row r="3645">
          <cell r="A3645" t="str">
            <v>B0403</v>
          </cell>
          <cell r="B3645" t="str">
            <v>隧道预制构件组装和装配</v>
          </cell>
        </row>
        <row r="3646">
          <cell r="A3646" t="str">
            <v>B0404</v>
          </cell>
          <cell r="B3646" t="str">
            <v>桥梁预制构件组装和装配</v>
          </cell>
        </row>
        <row r="3647">
          <cell r="A3647" t="str">
            <v>B0405</v>
          </cell>
          <cell r="B3647" t="str">
            <v>水利、港口预制构件组装和装配</v>
          </cell>
        </row>
        <row r="3648">
          <cell r="A3648" t="str">
            <v>B0406</v>
          </cell>
          <cell r="B3648" t="str">
            <v>工矿预制构件组装和装配</v>
          </cell>
        </row>
        <row r="3649">
          <cell r="A3649" t="str">
            <v>B0407</v>
          </cell>
          <cell r="B3649" t="str">
            <v>架线、管道预制构件组装和装配</v>
          </cell>
        </row>
        <row r="3650">
          <cell r="A3650" t="str">
            <v>B0499</v>
          </cell>
          <cell r="B3650" t="str">
            <v>其他预制构件组装和装配</v>
          </cell>
        </row>
        <row r="3651">
          <cell r="A3651" t="str">
            <v>B05</v>
          </cell>
          <cell r="B3651" t="str">
            <v>专业施工</v>
          </cell>
        </row>
        <row r="3652">
          <cell r="A3652" t="str">
            <v>B0501</v>
          </cell>
          <cell r="B3652" t="str">
            <v>打桩、地基和基础工程</v>
          </cell>
        </row>
        <row r="3653">
          <cell r="A3653" t="str">
            <v>B0502</v>
          </cell>
          <cell r="B3653" t="str">
            <v>建筑物构架工程</v>
          </cell>
        </row>
        <row r="3654">
          <cell r="A3654" t="str">
            <v>B0503</v>
          </cell>
          <cell r="B3654" t="str">
            <v>屋顶构架工程</v>
          </cell>
        </row>
        <row r="3655">
          <cell r="A3655" t="str">
            <v>B0504</v>
          </cell>
          <cell r="B3655" t="str">
            <v>防水工程</v>
          </cell>
        </row>
        <row r="3656">
          <cell r="A3656" t="str">
            <v>B0505</v>
          </cell>
          <cell r="B3656" t="str">
            <v>防腐保温工程</v>
          </cell>
        </row>
        <row r="3657">
          <cell r="A3657" t="str">
            <v>B0506</v>
          </cell>
          <cell r="B3657" t="str">
            <v>混凝土工程</v>
          </cell>
        </row>
        <row r="3658">
          <cell r="A3658" t="str">
            <v>B0507</v>
          </cell>
          <cell r="B3658" t="str">
            <v>钢结构工程</v>
          </cell>
        </row>
        <row r="3659">
          <cell r="A3659" t="str">
            <v>B0508</v>
          </cell>
          <cell r="B3659" t="str">
            <v>砖石工程</v>
          </cell>
        </row>
        <row r="3660">
          <cell r="A3660" t="str">
            <v>B0509</v>
          </cell>
          <cell r="B3660" t="str">
            <v>脚手架工程</v>
          </cell>
        </row>
        <row r="3661">
          <cell r="A3661" t="str">
            <v>B0510</v>
          </cell>
          <cell r="B3661" t="str">
            <v>消防工程和安防工程</v>
          </cell>
        </row>
        <row r="3662">
          <cell r="A3662" t="str">
            <v>B0511</v>
          </cell>
          <cell r="B3662" t="str">
            <v>建筑幕墙工程</v>
          </cell>
        </row>
        <row r="3663">
          <cell r="A3663" t="str">
            <v>B0599</v>
          </cell>
          <cell r="B3663" t="str">
            <v>其他专业施工</v>
          </cell>
        </row>
        <row r="3664">
          <cell r="A3664" t="str">
            <v>B06</v>
          </cell>
          <cell r="B3664" t="str">
            <v>建筑安装工程</v>
          </cell>
        </row>
        <row r="3665">
          <cell r="A3665" t="str">
            <v>B0601</v>
          </cell>
          <cell r="B3665" t="str">
            <v>电子工程安装</v>
          </cell>
        </row>
        <row r="3666">
          <cell r="A3666" t="str">
            <v>B060101</v>
          </cell>
          <cell r="B3666" t="str">
            <v>雷达、导航和测控系统工程安
装</v>
          </cell>
        </row>
        <row r="3667">
          <cell r="A3667" t="str">
            <v>B060102</v>
          </cell>
          <cell r="B3667" t="str">
            <v>监控系统工程安装</v>
          </cell>
        </row>
        <row r="3668">
          <cell r="A3668" t="str">
            <v>B060103</v>
          </cell>
          <cell r="B3668" t="str">
            <v>电子自动化工程安装</v>
          </cell>
        </row>
        <row r="3669">
          <cell r="A3669" t="str">
            <v>B060104</v>
          </cell>
          <cell r="B3669" t="str">
            <v>电子设备工程安装</v>
          </cell>
        </row>
        <row r="3670">
          <cell r="A3670" t="str">
            <v>B060199</v>
          </cell>
          <cell r="B3670" t="str">
            <v>其他电子工程安装</v>
          </cell>
        </row>
        <row r="3671">
          <cell r="A3671" t="str">
            <v>B0602</v>
          </cell>
          <cell r="B3671" t="str">
            <v>智能化安装工程</v>
          </cell>
        </row>
        <row r="3672">
          <cell r="A3672" t="str">
            <v>B060201</v>
          </cell>
          <cell r="B3672" t="str">
            <v>楼宇设备自控系统工程</v>
          </cell>
        </row>
        <row r="3673">
          <cell r="A3673" t="str">
            <v>B060202</v>
          </cell>
          <cell r="B3673" t="str">
            <v>保安监控和防盗报警系统工程</v>
          </cell>
        </row>
        <row r="3674">
          <cell r="A3674" t="str">
            <v>B060203</v>
          </cell>
          <cell r="B3674" t="str">
            <v>智能卡系统工程</v>
          </cell>
        </row>
        <row r="3675">
          <cell r="A3675" t="str">
            <v>B060204</v>
          </cell>
          <cell r="B3675" t="str">
            <v>通信系统工程</v>
          </cell>
        </row>
        <row r="3676">
          <cell r="A3676" t="str">
            <v>B060205</v>
          </cell>
          <cell r="B3676" t="str">
            <v>卫星和共用电视系统工程</v>
          </cell>
        </row>
        <row r="3677">
          <cell r="A3677" t="str">
            <v>B060206</v>
          </cell>
          <cell r="B3677" t="str">
            <v>计算机网络系统工程</v>
          </cell>
        </row>
        <row r="3678">
          <cell r="A3678" t="str">
            <v>B060207</v>
          </cell>
          <cell r="B3678" t="str">
            <v>广播系统工程</v>
          </cell>
        </row>
        <row r="3679">
          <cell r="A3679" t="str">
            <v>B060208</v>
          </cell>
          <cell r="B3679" t="str">
            <v>火灾报警系统工程</v>
          </cell>
        </row>
        <row r="3680">
          <cell r="A3680" t="str">
            <v>B060299</v>
          </cell>
          <cell r="B3680" t="str">
            <v>其他智能化安装工程</v>
          </cell>
        </row>
        <row r="3681">
          <cell r="A3681" t="str">
            <v>B0603</v>
          </cell>
          <cell r="B3681" t="str">
            <v>电力系统安装</v>
          </cell>
        </row>
        <row r="3682">
          <cell r="A3682" t="str">
            <v>B060301</v>
          </cell>
          <cell r="B3682" t="str">
            <v>建筑物照明设备安装</v>
          </cell>
        </row>
        <row r="3683">
          <cell r="A3683" t="str">
            <v>B060302</v>
          </cell>
          <cell r="B3683" t="str">
            <v>火车站电力系统安装</v>
          </cell>
        </row>
        <row r="3684">
          <cell r="A3684" t="str">
            <v>B060303</v>
          </cell>
          <cell r="B3684" t="str">
            <v>机场电力系统安装</v>
          </cell>
        </row>
        <row r="3685">
          <cell r="A3685" t="str">
            <v>B060304</v>
          </cell>
          <cell r="B3685" t="str">
            <v>港口电力系统安装</v>
          </cell>
        </row>
        <row r="3686">
          <cell r="A3686" t="str">
            <v>B060305</v>
          </cell>
          <cell r="B3686" t="str">
            <v>工矿企业电力系统安装</v>
          </cell>
        </row>
        <row r="3687">
          <cell r="A3687" t="str">
            <v>B060399</v>
          </cell>
          <cell r="B3687" t="str">
            <v>其他电力系统安装</v>
          </cell>
        </row>
        <row r="3688">
          <cell r="A3688" t="str">
            <v>B0604</v>
          </cell>
          <cell r="B3688" t="str">
            <v>供水管道工程和下水道铺设</v>
          </cell>
        </row>
        <row r="3689">
          <cell r="A3689" t="str">
            <v>B0605</v>
          </cell>
          <cell r="B3689" t="str">
            <v>供暖设备安装</v>
          </cell>
        </row>
        <row r="3690">
          <cell r="A3690" t="str">
            <v>B0606</v>
          </cell>
          <cell r="B3690" t="str">
            <v>通风和空调设备安装</v>
          </cell>
        </row>
        <row r="3691">
          <cell r="A3691" t="str">
            <v>B0607</v>
          </cell>
          <cell r="B3691" t="str">
            <v>燃气设备安装</v>
          </cell>
        </row>
        <row r="3692">
          <cell r="A3692" t="str">
            <v>B0608</v>
          </cell>
          <cell r="B3692" t="str">
            <v>大型设备安装</v>
          </cell>
        </row>
        <row r="3693">
          <cell r="A3693" t="str">
            <v>B060801</v>
          </cell>
          <cell r="B3693" t="str">
            <v>机电设备安装</v>
          </cell>
        </row>
        <row r="3694">
          <cell r="A3694" t="str">
            <v>B060802</v>
          </cell>
          <cell r="B3694" t="str">
            <v>起重设备安装</v>
          </cell>
        </row>
        <row r="3695">
          <cell r="A3695" t="str">
            <v>B060803</v>
          </cell>
          <cell r="B3695" t="str">
            <v>电梯安装</v>
          </cell>
        </row>
        <row r="3696">
          <cell r="A3696" t="str">
            <v>B060899</v>
          </cell>
          <cell r="B3696" t="str">
            <v>其他大型设备安装</v>
          </cell>
        </row>
        <row r="3697">
          <cell r="A3697" t="str">
            <v>B0699</v>
          </cell>
          <cell r="B3697" t="str">
            <v>其他安装</v>
          </cell>
        </row>
        <row r="3698">
          <cell r="A3698" t="str">
            <v>B07</v>
          </cell>
          <cell r="B3698" t="str">
            <v>装修工程</v>
          </cell>
        </row>
        <row r="3699">
          <cell r="A3699" t="str">
            <v>B08</v>
          </cell>
          <cell r="B3699" t="str">
            <v>修缮工程</v>
          </cell>
        </row>
        <row r="3700">
          <cell r="A3700" t="str">
            <v>B0801</v>
          </cell>
          <cell r="B3700" t="str">
            <v>房屋修缮</v>
          </cell>
        </row>
        <row r="3701">
          <cell r="A3701" t="str">
            <v>B0802</v>
          </cell>
          <cell r="B3701" t="str">
            <v>工业建筑修缮</v>
          </cell>
        </row>
        <row r="3702">
          <cell r="A3702" t="str">
            <v>B0803</v>
          </cell>
          <cell r="B3702" t="str">
            <v>文物保护建筑修缮</v>
          </cell>
        </row>
        <row r="3703">
          <cell r="A3703" t="str">
            <v>B0899</v>
          </cell>
          <cell r="B3703" t="str">
            <v>其他建筑物、构筑物修缮</v>
          </cell>
        </row>
        <row r="3704">
          <cell r="A3704" t="str">
            <v>B09</v>
          </cell>
          <cell r="B3704" t="str">
            <v>工程设备租赁（带操作员）</v>
          </cell>
        </row>
        <row r="3705">
          <cell r="A3705" t="str">
            <v>B99</v>
          </cell>
          <cell r="B3705" t="str">
            <v>其他建筑工程</v>
          </cell>
        </row>
        <row r="3706">
          <cell r="A3706" t="str">
            <v>C</v>
          </cell>
          <cell r="B3706" t="str">
            <v>服务</v>
          </cell>
        </row>
        <row r="3707">
          <cell r="A3707" t="str">
            <v>C01</v>
          </cell>
          <cell r="B3707" t="str">
            <v>科学研究和试验开发</v>
          </cell>
        </row>
        <row r="3708">
          <cell r="A3708" t="str">
            <v>C0101</v>
          </cell>
          <cell r="B3708" t="str">
            <v>社会科学研究和试验开发</v>
          </cell>
        </row>
        <row r="3709">
          <cell r="A3709" t="str">
            <v>C010101</v>
          </cell>
          <cell r="B3709" t="str">
            <v>社会学的研究和试验开发服务</v>
          </cell>
        </row>
        <row r="3710">
          <cell r="A3710" t="str">
            <v>C010102</v>
          </cell>
          <cell r="B3710" t="str">
            <v>心理学的研究和试验开发服务</v>
          </cell>
        </row>
        <row r="3711">
          <cell r="A3711" t="str">
            <v>C010103</v>
          </cell>
          <cell r="B3711" t="str">
            <v>经济学的研究和试验开发服务</v>
          </cell>
        </row>
        <row r="3712">
          <cell r="A3712" t="str">
            <v>C010104</v>
          </cell>
          <cell r="B3712" t="str">
            <v>法律的研究和试验开发服务</v>
          </cell>
        </row>
        <row r="3713">
          <cell r="A3713" t="str">
            <v>C010105</v>
          </cell>
          <cell r="B3713" t="str">
            <v>语言学和语言的研究和试验开发服务</v>
          </cell>
        </row>
        <row r="3714">
          <cell r="A3714" t="str">
            <v>C010199</v>
          </cell>
          <cell r="B3714" t="str">
            <v>其他社会科学和人类学的研究和试验开发服务</v>
          </cell>
        </row>
        <row r="3715">
          <cell r="A3715" t="str">
            <v>C0102</v>
          </cell>
          <cell r="B3715" t="str">
            <v>自然科学研究和试验开发</v>
          </cell>
        </row>
        <row r="3716">
          <cell r="A3716" t="str">
            <v>C010201</v>
          </cell>
          <cell r="B3716" t="str">
            <v>数学的研究和试验开发服务</v>
          </cell>
        </row>
        <row r="3717">
          <cell r="A3717" t="str">
            <v>C010202</v>
          </cell>
          <cell r="B3717" t="str">
            <v>物理学的研究和试验开发服务</v>
          </cell>
        </row>
        <row r="3718">
          <cell r="A3718" t="str">
            <v>C010203</v>
          </cell>
          <cell r="B3718" t="str">
            <v>化学的研究和试验开发服务</v>
          </cell>
        </row>
        <row r="3719">
          <cell r="A3719" t="str">
            <v>C010299</v>
          </cell>
          <cell r="B3719" t="str">
            <v>其他自然科学研究和试验开发服务</v>
          </cell>
        </row>
        <row r="3720">
          <cell r="A3720" t="str">
            <v>C0103</v>
          </cell>
          <cell r="B3720" t="str">
            <v>工程学的研究和试验开发</v>
          </cell>
        </row>
        <row r="3721">
          <cell r="A3721" t="str">
            <v>C010301</v>
          </cell>
          <cell r="B3721" t="str">
            <v>工程和技术基础科学研究服务</v>
          </cell>
        </row>
        <row r="3722">
          <cell r="A3722" t="str">
            <v>C010302</v>
          </cell>
          <cell r="B3722" t="str">
            <v>测绘科学技术研究服务</v>
          </cell>
        </row>
        <row r="3723">
          <cell r="A3723" t="str">
            <v>C010303</v>
          </cell>
          <cell r="B3723" t="str">
            <v>材料科学研究服务</v>
          </cell>
        </row>
        <row r="3724">
          <cell r="A3724" t="str">
            <v>C010304</v>
          </cell>
          <cell r="B3724" t="str">
            <v>冶金工程技术研究服务</v>
          </cell>
        </row>
        <row r="3725">
          <cell r="A3725" t="str">
            <v>C010305</v>
          </cell>
          <cell r="B3725" t="str">
            <v>机械工程研究服务</v>
          </cell>
        </row>
        <row r="3726">
          <cell r="A3726" t="str">
            <v>C010306</v>
          </cell>
          <cell r="B3726" t="str">
            <v>化学工程研究服务</v>
          </cell>
        </row>
        <row r="3727">
          <cell r="A3727" t="str">
            <v>C010307</v>
          </cell>
          <cell r="B3727" t="str">
            <v>纺织科学技术研究服务</v>
          </cell>
        </row>
        <row r="3728">
          <cell r="A3728" t="str">
            <v>C010308</v>
          </cell>
          <cell r="B3728" t="str">
            <v>食品科学技术研究服务</v>
          </cell>
        </row>
        <row r="3729">
          <cell r="A3729" t="str">
            <v>C010309</v>
          </cell>
          <cell r="B3729" t="str">
            <v>矿山工程技术研究服务</v>
          </cell>
        </row>
        <row r="3730">
          <cell r="A3730" t="str">
            <v>C010310</v>
          </cell>
          <cell r="B3730" t="str">
            <v>动力与电力工程研究服务</v>
          </cell>
        </row>
        <row r="3731">
          <cell r="A3731" t="str">
            <v>C010311</v>
          </cell>
          <cell r="B3731" t="str">
            <v>能源科学技术研究服务</v>
          </cell>
        </row>
        <row r="3732">
          <cell r="A3732" t="str">
            <v>C010312</v>
          </cell>
          <cell r="B3732" t="str">
            <v>核科学技术研究服务</v>
          </cell>
        </row>
        <row r="3733">
          <cell r="A3733" t="str">
            <v>C010313</v>
          </cell>
          <cell r="B3733" t="str">
            <v>电子、通信与自动控制技术研究服务</v>
          </cell>
        </row>
        <row r="3734">
          <cell r="A3734" t="str">
            <v>C010314</v>
          </cell>
          <cell r="B3734" t="str">
            <v>计算机科学技术研究服务</v>
          </cell>
        </row>
        <row r="3735">
          <cell r="A3735" t="str">
            <v>C010315</v>
          </cell>
          <cell r="B3735" t="str">
            <v>航空、航天科学技术研究服务</v>
          </cell>
        </row>
        <row r="3736">
          <cell r="A3736" t="str">
            <v>C010316</v>
          </cell>
          <cell r="B3736" t="str">
            <v>土木建筑工程研究服务</v>
          </cell>
        </row>
        <row r="3737">
          <cell r="A3737" t="str">
            <v>C010317</v>
          </cell>
          <cell r="B3737" t="str">
            <v>水利工程研究服务</v>
          </cell>
        </row>
        <row r="3738">
          <cell r="A3738" t="str">
            <v>C010318</v>
          </cell>
          <cell r="B3738" t="str">
            <v>交通运输工程研究服务</v>
          </cell>
        </row>
        <row r="3739">
          <cell r="A3739" t="str">
            <v>C010319</v>
          </cell>
          <cell r="B3739" t="str">
            <v>环境科学技术研究服务</v>
          </cell>
        </row>
        <row r="3740">
          <cell r="A3740" t="str">
            <v>C010320</v>
          </cell>
          <cell r="B3740" t="str">
            <v>安全科学技术研究服务</v>
          </cell>
        </row>
        <row r="3741">
          <cell r="A3741" t="str">
            <v>C010399</v>
          </cell>
          <cell r="B3741" t="str">
            <v>其他工程和技术的研究与试验开发服务</v>
          </cell>
        </row>
        <row r="3742">
          <cell r="A3742" t="str">
            <v>C0104</v>
          </cell>
          <cell r="B3742" t="str">
            <v>农业科学研究和试验开发服务</v>
          </cell>
        </row>
        <row r="3743">
          <cell r="A3743" t="str">
            <v>C010401</v>
          </cell>
          <cell r="B3743" t="str">
            <v>农学研究服务</v>
          </cell>
        </row>
        <row r="3744">
          <cell r="A3744" t="str">
            <v>C010402</v>
          </cell>
          <cell r="B3744" t="str">
            <v>林学研究服务</v>
          </cell>
        </row>
        <row r="3745">
          <cell r="A3745" t="str">
            <v>C010403</v>
          </cell>
          <cell r="B3745" t="str">
            <v>畜牧、兽医研究服务</v>
          </cell>
        </row>
        <row r="3746">
          <cell r="A3746" t="str">
            <v>C010404</v>
          </cell>
          <cell r="B3746" t="str">
            <v>水产学研究服务</v>
          </cell>
        </row>
        <row r="3747">
          <cell r="A3747" t="str">
            <v>C010499</v>
          </cell>
          <cell r="B3747" t="str">
            <v>其他农业科学研究与试验发展服务</v>
          </cell>
        </row>
        <row r="3748">
          <cell r="A3748" t="str">
            <v>C0105</v>
          </cell>
          <cell r="B3748" t="str">
            <v>医学的研究和试验开发服务</v>
          </cell>
        </row>
        <row r="3749">
          <cell r="A3749" t="str">
            <v>C010501</v>
          </cell>
          <cell r="B3749" t="str">
            <v>基础医学研究服务</v>
          </cell>
        </row>
        <row r="3750">
          <cell r="A3750" t="str">
            <v>C010502</v>
          </cell>
          <cell r="B3750" t="str">
            <v>临床医学研究服务</v>
          </cell>
        </row>
        <row r="3751">
          <cell r="A3751" t="str">
            <v>C010503</v>
          </cell>
          <cell r="B3751" t="str">
            <v>预防医学与卫生学研究服务</v>
          </cell>
        </row>
        <row r="3752">
          <cell r="A3752" t="str">
            <v>C010504</v>
          </cell>
          <cell r="B3752" t="str">
            <v>军事医学与特种医学研究服务</v>
          </cell>
        </row>
        <row r="3753">
          <cell r="A3753" t="str">
            <v>C010505</v>
          </cell>
          <cell r="B3753" t="str">
            <v>药学研究服务</v>
          </cell>
        </row>
        <row r="3754">
          <cell r="A3754" t="str">
            <v>C010506</v>
          </cell>
          <cell r="B3754" t="str">
            <v>中医学与中药学研究服务</v>
          </cell>
        </row>
        <row r="3755">
          <cell r="A3755" t="str">
            <v>C010599</v>
          </cell>
          <cell r="B3755" t="str">
            <v>其他医学研究与试验发展服务</v>
          </cell>
        </row>
        <row r="3756">
          <cell r="A3756" t="str">
            <v>C0199</v>
          </cell>
          <cell r="B3756" t="str">
            <v>其他研究和试验开发服务</v>
          </cell>
        </row>
        <row r="3757">
          <cell r="A3757" t="str">
            <v>C02</v>
          </cell>
          <cell r="B3757" t="str">
            <v>信息技术服务</v>
          </cell>
        </row>
        <row r="3758">
          <cell r="A3758" t="str">
            <v>C0201</v>
          </cell>
          <cell r="B3758" t="str">
            <v>软件开发服务</v>
          </cell>
        </row>
        <row r="3759">
          <cell r="A3759" t="str">
            <v>C020101</v>
          </cell>
          <cell r="B3759" t="str">
            <v>基础软件开发服务</v>
          </cell>
        </row>
        <row r="3760">
          <cell r="A3760" t="str">
            <v>C020102</v>
          </cell>
          <cell r="B3760" t="str">
            <v>支撑软件开发服务</v>
          </cell>
        </row>
        <row r="3761">
          <cell r="A3761" t="str">
            <v>C020103</v>
          </cell>
          <cell r="B3761" t="str">
            <v>应用软件开发服务</v>
          </cell>
        </row>
        <row r="3762">
          <cell r="A3762" t="str">
            <v>C02010301</v>
          </cell>
          <cell r="B3762" t="str">
            <v>通用应用软件开发服务</v>
          </cell>
        </row>
        <row r="3763">
          <cell r="A3763" t="str">
            <v>C02010302</v>
          </cell>
          <cell r="B3763" t="str">
            <v>行业应用软件开发服务</v>
          </cell>
        </row>
        <row r="3764">
          <cell r="A3764" t="str">
            <v>C020104</v>
          </cell>
          <cell r="B3764" t="str">
            <v>嵌入式软件开发服务</v>
          </cell>
        </row>
        <row r="3765">
          <cell r="A3765" t="str">
            <v>C020105</v>
          </cell>
          <cell r="B3765" t="str">
            <v>信息安全软件开发服务</v>
          </cell>
        </row>
        <row r="3766">
          <cell r="A3766" t="str">
            <v>C0202</v>
          </cell>
          <cell r="B3766" t="str">
            <v>信息系统集成实施服务</v>
          </cell>
        </row>
        <row r="3767">
          <cell r="A3767" t="str">
            <v>C020201</v>
          </cell>
          <cell r="B3767" t="str">
            <v>基础环境集成实施服务</v>
          </cell>
        </row>
        <row r="3768">
          <cell r="A3768" t="str">
            <v>C020202</v>
          </cell>
          <cell r="B3768" t="str">
            <v>硬件集成实施服务</v>
          </cell>
        </row>
        <row r="3769">
          <cell r="A3769" t="str">
            <v>C020203</v>
          </cell>
          <cell r="B3769" t="str">
            <v>软件集成实施服务</v>
          </cell>
        </row>
        <row r="3770">
          <cell r="A3770" t="str">
            <v>C020204</v>
          </cell>
          <cell r="B3770" t="str">
            <v>安全集成实施服务</v>
          </cell>
        </row>
        <row r="3771">
          <cell r="A3771" t="str">
            <v>C020299</v>
          </cell>
          <cell r="B3771" t="str">
            <v>其他系统集成实施服务</v>
          </cell>
        </row>
        <row r="3772">
          <cell r="A3772" t="str">
            <v>C0203</v>
          </cell>
          <cell r="B3772" t="str">
            <v>数据处理服务</v>
          </cell>
        </row>
        <row r="3773">
          <cell r="A3773" t="str">
            <v>C020301</v>
          </cell>
          <cell r="B3773" t="str">
            <v>存储服务</v>
          </cell>
        </row>
        <row r="3774">
          <cell r="A3774" t="str">
            <v>C020302</v>
          </cell>
          <cell r="B3774" t="str">
            <v>数据加工处理服务</v>
          </cell>
        </row>
        <row r="3775">
          <cell r="A3775" t="str">
            <v>C020303</v>
          </cell>
          <cell r="B3775" t="str">
            <v>数字内容加工处理服务</v>
          </cell>
        </row>
        <row r="3776">
          <cell r="A3776" t="str">
            <v>C020399</v>
          </cell>
          <cell r="B3776" t="str">
            <v>其他数据处理服务</v>
          </cell>
        </row>
        <row r="3777">
          <cell r="A3777" t="str">
            <v>C0204</v>
          </cell>
          <cell r="B3777" t="str">
            <v>信息化工程监理服务</v>
          </cell>
        </row>
        <row r="3778">
          <cell r="A3778" t="str">
            <v>C0205</v>
          </cell>
          <cell r="B3778" t="str">
            <v>测试评估认证服务</v>
          </cell>
        </row>
        <row r="3779">
          <cell r="A3779" t="str">
            <v>C0206</v>
          </cell>
          <cell r="B3779" t="str">
            <v>运行维护服务</v>
          </cell>
        </row>
        <row r="3780">
          <cell r="A3780" t="str">
            <v>C020601</v>
          </cell>
          <cell r="B3780" t="str">
            <v>基础环境运维服务</v>
          </cell>
        </row>
        <row r="3781">
          <cell r="A3781" t="str">
            <v>C020602</v>
          </cell>
          <cell r="B3781" t="str">
            <v>硬件运维服务</v>
          </cell>
        </row>
        <row r="3782">
          <cell r="A3782" t="str">
            <v>C020603</v>
          </cell>
          <cell r="B3782" t="str">
            <v>软件运维服务</v>
          </cell>
        </row>
        <row r="3783">
          <cell r="A3783" t="str">
            <v>C020604</v>
          </cell>
          <cell r="B3783" t="str">
            <v>安全运维服务</v>
          </cell>
        </row>
        <row r="3784">
          <cell r="A3784" t="str">
            <v>C020699</v>
          </cell>
          <cell r="B3784" t="str">
            <v>其他运行维护服务</v>
          </cell>
        </row>
        <row r="3785">
          <cell r="A3785" t="str">
            <v>C0207</v>
          </cell>
          <cell r="B3785" t="str">
            <v>运营服务</v>
          </cell>
        </row>
        <row r="3786">
          <cell r="A3786" t="str">
            <v>C020701</v>
          </cell>
          <cell r="B3786" t="str">
            <v>软件运营服务</v>
          </cell>
        </row>
        <row r="3787">
          <cell r="A3787" t="str">
            <v>C020702</v>
          </cell>
          <cell r="B3787" t="str">
            <v>平台运营服务</v>
          </cell>
        </row>
        <row r="3788">
          <cell r="A3788" t="str">
            <v>C020703</v>
          </cell>
          <cell r="B3788" t="str">
            <v>基础设施运营服务</v>
          </cell>
        </row>
        <row r="3789">
          <cell r="A3789" t="str">
            <v>C020799</v>
          </cell>
          <cell r="B3789" t="str">
            <v>其他运营服务</v>
          </cell>
        </row>
        <row r="3790">
          <cell r="A3790" t="str">
            <v>C0208</v>
          </cell>
          <cell r="B3790" t="str">
            <v>信息技术咨询服务</v>
          </cell>
        </row>
        <row r="3791">
          <cell r="A3791" t="str">
            <v>C020801</v>
          </cell>
          <cell r="B3791" t="str">
            <v>信息化规划服务</v>
          </cell>
        </row>
        <row r="3792">
          <cell r="A3792" t="str">
            <v>C020802</v>
          </cell>
          <cell r="B3792" t="str">
            <v>信息系统设计服务</v>
          </cell>
        </row>
        <row r="3793">
          <cell r="A3793" t="str">
            <v>C020803</v>
          </cell>
          <cell r="B3793" t="str">
            <v>信息技术管理咨询服务</v>
          </cell>
        </row>
        <row r="3794">
          <cell r="A3794" t="str">
            <v>C020899</v>
          </cell>
          <cell r="B3794" t="str">
            <v>其他信息技术咨询服务</v>
          </cell>
        </row>
        <row r="3795">
          <cell r="A3795" t="str">
            <v>C0209</v>
          </cell>
          <cell r="B3795" t="str">
            <v>呼叫中心服务</v>
          </cell>
        </row>
        <row r="3796">
          <cell r="A3796" t="str">
            <v>C0299</v>
          </cell>
          <cell r="B3796" t="str">
            <v>其他信息技术服务</v>
          </cell>
        </row>
        <row r="3797">
          <cell r="A3797" t="str">
            <v>C03</v>
          </cell>
          <cell r="B3797" t="str">
            <v>电信和其他信息传输服务</v>
          </cell>
        </row>
        <row r="3798">
          <cell r="A3798" t="str">
            <v>C0301</v>
          </cell>
          <cell r="B3798" t="str">
            <v>电信服务</v>
          </cell>
        </row>
        <row r="3799">
          <cell r="A3799" t="str">
            <v>C030101</v>
          </cell>
          <cell r="B3799" t="str">
            <v>基础电信服务</v>
          </cell>
        </row>
        <row r="3800">
          <cell r="A3800" t="str">
            <v>C030102</v>
          </cell>
          <cell r="B3800" t="str">
            <v>增值电信服务</v>
          </cell>
        </row>
        <row r="3801">
          <cell r="A3801" t="str">
            <v>C0302</v>
          </cell>
          <cell r="B3801" t="str">
            <v>互联网信息服务</v>
          </cell>
        </row>
        <row r="3802">
          <cell r="A3802" t="str">
            <v>C0303</v>
          </cell>
          <cell r="B3802" t="str">
            <v>卫星传输服务</v>
          </cell>
        </row>
        <row r="3803">
          <cell r="A3803" t="str">
            <v>C0399</v>
          </cell>
          <cell r="B3803" t="str">
            <v>其他电信和信息传输服务</v>
          </cell>
        </row>
        <row r="3804">
          <cell r="A3804" t="str">
            <v>C04</v>
          </cell>
          <cell r="B3804" t="str">
            <v>租赁服务（不带操作员）</v>
          </cell>
        </row>
        <row r="3805">
          <cell r="A3805" t="str">
            <v>C0401</v>
          </cell>
          <cell r="B3805" t="str">
            <v>计算机设备和软件租赁服务</v>
          </cell>
        </row>
        <row r="3806">
          <cell r="A3806" t="str">
            <v>C0402</v>
          </cell>
          <cell r="B3806" t="str">
            <v>办公设备租赁服务</v>
          </cell>
        </row>
        <row r="3807">
          <cell r="A3807" t="str">
            <v>C0403</v>
          </cell>
          <cell r="B3807" t="str">
            <v>车辆及其他运输机械租赁服务</v>
          </cell>
        </row>
        <row r="3808">
          <cell r="A3808" t="str">
            <v>C0404</v>
          </cell>
          <cell r="B3808" t="str">
            <v>农业和林业机械设备租赁服务</v>
          </cell>
        </row>
        <row r="3809">
          <cell r="A3809" t="str">
            <v>C0405</v>
          </cell>
          <cell r="B3809" t="str">
            <v>医疗设备租赁服务</v>
          </cell>
        </row>
        <row r="3810">
          <cell r="A3810" t="str">
            <v>C0406</v>
          </cell>
          <cell r="B3810" t="str">
            <v>图书和音像制品租赁服务</v>
          </cell>
        </row>
        <row r="3811">
          <cell r="A3811" t="str">
            <v>C0407</v>
          </cell>
          <cell r="B3811" t="str">
            <v>家具、用具和装具租赁服务</v>
          </cell>
        </row>
        <row r="3812">
          <cell r="A3812" t="str">
            <v>C0499</v>
          </cell>
          <cell r="B3812" t="str">
            <v>其他租赁服务</v>
          </cell>
        </row>
        <row r="3813">
          <cell r="A3813" t="str">
            <v>C05</v>
          </cell>
          <cell r="B3813" t="str">
            <v>维修和保养服务</v>
          </cell>
        </row>
        <row r="3814">
          <cell r="A3814" t="str">
            <v>C0501</v>
          </cell>
          <cell r="B3814" t="str">
            <v>计算机设备维修和保养服务</v>
          </cell>
        </row>
        <row r="3815">
          <cell r="A3815" t="str">
            <v>C0502</v>
          </cell>
          <cell r="B3815" t="str">
            <v>办公设备维修和保养服</v>
          </cell>
        </row>
        <row r="3816">
          <cell r="A3816" t="str">
            <v>C0503</v>
          </cell>
          <cell r="B3816" t="str">
            <v>车辆维修和保养服务</v>
          </cell>
        </row>
        <row r="3817">
          <cell r="A3817" t="str">
            <v>C050301</v>
          </cell>
          <cell r="B3817" t="str">
            <v>车辆维修和保养服务</v>
          </cell>
        </row>
        <row r="3818">
          <cell r="A3818" t="str">
            <v>C050302</v>
          </cell>
          <cell r="B3818" t="str">
            <v>车辆加油服务</v>
          </cell>
        </row>
        <row r="3819">
          <cell r="A3819" t="str">
            <v>C050303</v>
          </cell>
          <cell r="B3819" t="str">
            <v>车辆充换电服务</v>
          </cell>
        </row>
        <row r="3820">
          <cell r="A3820" t="str">
            <v>C050399</v>
          </cell>
          <cell r="B3820" t="str">
            <v>其他车辆维修和保养服务</v>
          </cell>
        </row>
        <row r="3821">
          <cell r="A3821" t="str">
            <v>C0504</v>
          </cell>
          <cell r="B3821" t="str">
            <v>农业和林业机械设备维修和保养服务</v>
          </cell>
        </row>
        <row r="3822">
          <cell r="A3822" t="str">
            <v>C0505</v>
          </cell>
          <cell r="B3822" t="str">
            <v>医疗设备维修和保养服务</v>
          </cell>
        </row>
        <row r="3823">
          <cell r="A3823" t="str">
            <v>C0506</v>
          </cell>
          <cell r="B3823" t="str">
            <v>家具维修和保养服务</v>
          </cell>
        </row>
        <row r="3824">
          <cell r="A3824" t="str">
            <v>C0507</v>
          </cell>
          <cell r="B3824" t="str">
            <v>空调、电梯维修和保养服务</v>
          </cell>
        </row>
        <row r="3825">
          <cell r="A3825" t="str">
            <v>C0508</v>
          </cell>
          <cell r="B3825" t="str">
            <v>货币处理专用设备维修和保养</v>
          </cell>
        </row>
        <row r="3826">
          <cell r="A3826" t="str">
            <v>C0599</v>
          </cell>
          <cell r="B3826" t="str">
            <v>其他维修和保养服务</v>
          </cell>
        </row>
        <row r="3827">
          <cell r="A3827" t="str">
            <v>C06</v>
          </cell>
          <cell r="B3827" t="str">
            <v>会议和展览服务</v>
          </cell>
        </row>
        <row r="3828">
          <cell r="A3828" t="str">
            <v>C0601</v>
          </cell>
          <cell r="B3828" t="str">
            <v>会议服务</v>
          </cell>
        </row>
        <row r="3829">
          <cell r="A3829" t="str">
            <v>C060101</v>
          </cell>
          <cell r="B3829" t="str">
            <v>大型会议服务</v>
          </cell>
        </row>
        <row r="3830">
          <cell r="A3830" t="str">
            <v>C060102</v>
          </cell>
          <cell r="B3830" t="str">
            <v>一般会议服务</v>
          </cell>
        </row>
        <row r="3831">
          <cell r="A3831" t="str">
            <v>C0602</v>
          </cell>
          <cell r="B3831" t="str">
            <v>展览服务</v>
          </cell>
        </row>
        <row r="3832">
          <cell r="A3832" t="str">
            <v>C060201</v>
          </cell>
          <cell r="B3832" t="str">
            <v>博览会服务</v>
          </cell>
        </row>
        <row r="3833">
          <cell r="A3833" t="str">
            <v>C060202</v>
          </cell>
          <cell r="B3833" t="str">
            <v>专业技术产品展览服务</v>
          </cell>
        </row>
        <row r="3834">
          <cell r="A3834" t="str">
            <v>C060203</v>
          </cell>
          <cell r="B3834" t="str">
            <v>生活消费品展览服务</v>
          </cell>
        </row>
        <row r="3835">
          <cell r="A3835" t="str">
            <v>C060204</v>
          </cell>
          <cell r="B3835" t="str">
            <v>文化产品展览服务</v>
          </cell>
        </row>
        <row r="3836">
          <cell r="A3836" t="str">
            <v>C060299</v>
          </cell>
          <cell r="B3836" t="str">
            <v>其他会展服务</v>
          </cell>
        </row>
        <row r="3837">
          <cell r="A3837" t="str">
            <v>C07</v>
          </cell>
          <cell r="B3837" t="str">
            <v>住宿和餐饮服务</v>
          </cell>
        </row>
        <row r="3838">
          <cell r="A3838" t="str">
            <v>C0701</v>
          </cell>
          <cell r="B3838" t="str">
            <v>住宿服务</v>
          </cell>
        </row>
        <row r="3839">
          <cell r="A3839" t="str">
            <v>C0702</v>
          </cell>
          <cell r="B3839" t="str">
            <v>餐饮服务</v>
          </cell>
        </row>
        <row r="3840">
          <cell r="A3840" t="str">
            <v>C08</v>
          </cell>
          <cell r="B3840" t="str">
            <v>商务服务</v>
          </cell>
        </row>
        <row r="3841">
          <cell r="A3841" t="str">
            <v>C0801</v>
          </cell>
          <cell r="B3841" t="str">
            <v>法律服务</v>
          </cell>
        </row>
        <row r="3842">
          <cell r="A3842" t="str">
            <v>C080101</v>
          </cell>
          <cell r="B3842" t="str">
            <v>法律诉讼服务</v>
          </cell>
        </row>
        <row r="3843">
          <cell r="A3843" t="str">
            <v>C080102</v>
          </cell>
          <cell r="B3843" t="str">
            <v>法律咨询服务</v>
          </cell>
        </row>
        <row r="3844">
          <cell r="A3844" t="str">
            <v>C080103</v>
          </cell>
          <cell r="B3844" t="str">
            <v>法律援助服务</v>
          </cell>
        </row>
        <row r="3845">
          <cell r="A3845" t="str">
            <v>C080104</v>
          </cell>
          <cell r="B3845" t="str">
            <v>知识产权法律服务</v>
          </cell>
        </row>
        <row r="3846">
          <cell r="A3846" t="str">
            <v>C080105</v>
          </cell>
          <cell r="B3846" t="str">
            <v>法律文件代理服务</v>
          </cell>
        </row>
        <row r="3847">
          <cell r="A3847" t="str">
            <v>C080106</v>
          </cell>
          <cell r="B3847" t="str">
            <v>公证服务</v>
          </cell>
        </row>
        <row r="3848">
          <cell r="A3848" t="str">
            <v>C080107</v>
          </cell>
          <cell r="B3848" t="str">
            <v>仲裁服务</v>
          </cell>
        </row>
        <row r="3849">
          <cell r="A3849" t="str">
            <v>C080108</v>
          </cell>
          <cell r="B3849" t="str">
            <v>调解服务</v>
          </cell>
        </row>
        <row r="3850">
          <cell r="A3850" t="str">
            <v>C080199</v>
          </cell>
          <cell r="B3850" t="str">
            <v>其他法律服务</v>
          </cell>
        </row>
        <row r="3851">
          <cell r="A3851" t="str">
            <v>C0802</v>
          </cell>
          <cell r="B3851" t="str">
            <v>会计服务</v>
          </cell>
        </row>
        <row r="3852">
          <cell r="A3852" t="str">
            <v>C080201</v>
          </cell>
          <cell r="B3852" t="str">
            <v>财务报表编制服务</v>
          </cell>
        </row>
        <row r="3853">
          <cell r="A3853" t="str">
            <v>C080202</v>
          </cell>
          <cell r="B3853" t="str">
            <v>记账服务</v>
          </cell>
        </row>
        <row r="3854">
          <cell r="A3854" t="str">
            <v>C080299</v>
          </cell>
          <cell r="B3854" t="str">
            <v>其他会计服务</v>
          </cell>
        </row>
        <row r="3855">
          <cell r="A3855" t="str">
            <v>C0803</v>
          </cell>
          <cell r="B3855" t="str">
            <v>审计服务</v>
          </cell>
        </row>
        <row r="3856">
          <cell r="A3856" t="str">
            <v>C0804</v>
          </cell>
          <cell r="B3856" t="str">
            <v>税务服务</v>
          </cell>
        </row>
        <row r="3857">
          <cell r="A3857" t="str">
            <v>C080401</v>
          </cell>
          <cell r="B3857" t="str">
            <v>税务规划咨询服务</v>
          </cell>
        </row>
        <row r="3858">
          <cell r="A3858" t="str">
            <v>C080402</v>
          </cell>
          <cell r="B3858" t="str">
            <v>税务编制审查服务</v>
          </cell>
        </row>
        <row r="3859">
          <cell r="A3859" t="str">
            <v>C080499</v>
          </cell>
          <cell r="B3859" t="str">
            <v>其他税务服务</v>
          </cell>
        </row>
        <row r="3860">
          <cell r="A3860" t="str">
            <v>C0805</v>
          </cell>
          <cell r="B3860" t="str">
            <v>资产及其他评估服务</v>
          </cell>
        </row>
        <row r="3861">
          <cell r="A3861" t="str">
            <v>C0806</v>
          </cell>
          <cell r="B3861" t="str">
            <v>广告服务</v>
          </cell>
        </row>
        <row r="3862">
          <cell r="A3862" t="str">
            <v>C0807</v>
          </cell>
          <cell r="B3862" t="str">
            <v>市场调查和民意测验服务</v>
          </cell>
        </row>
        <row r="3863">
          <cell r="A3863" t="str">
            <v>C0808</v>
          </cell>
          <cell r="B3863" t="str">
            <v>社会与管理咨询服务</v>
          </cell>
        </row>
        <row r="3864">
          <cell r="A3864" t="str">
            <v>C0809</v>
          </cell>
          <cell r="B3864" t="str">
            <v>职业中介服务</v>
          </cell>
        </row>
        <row r="3865">
          <cell r="A3865" t="str">
            <v>C0810</v>
          </cell>
          <cell r="B3865" t="str">
            <v>安全服务</v>
          </cell>
        </row>
        <row r="3866">
          <cell r="A3866" t="str">
            <v>C0811</v>
          </cell>
          <cell r="B3866" t="str">
            <v>建筑物清洁服务</v>
          </cell>
        </row>
        <row r="3867">
          <cell r="A3867" t="str">
            <v>C0812</v>
          </cell>
          <cell r="B3867" t="str">
            <v>摄影服务</v>
          </cell>
        </row>
        <row r="3868">
          <cell r="A3868" t="str">
            <v>C0813</v>
          </cell>
          <cell r="B3868" t="str">
            <v>包装服务</v>
          </cell>
        </row>
        <row r="3869">
          <cell r="A3869" t="str">
            <v>C0814</v>
          </cell>
          <cell r="B3869" t="str">
            <v>印刷和出版服务</v>
          </cell>
        </row>
        <row r="3870">
          <cell r="A3870" t="str">
            <v>C081401</v>
          </cell>
          <cell r="B3870" t="str">
            <v>印刷服务</v>
          </cell>
        </row>
        <row r="3871">
          <cell r="A3871" t="str">
            <v>C08140101</v>
          </cell>
          <cell r="B3871" t="str">
            <v>单证印刷服务</v>
          </cell>
        </row>
        <row r="3872">
          <cell r="A3872" t="str">
            <v>C08140102</v>
          </cell>
          <cell r="B3872" t="str">
            <v>票据印刷服务</v>
          </cell>
        </row>
        <row r="3873">
          <cell r="A3873" t="str">
            <v>C08140199</v>
          </cell>
          <cell r="B3873" t="str">
            <v>其他印刷服务</v>
          </cell>
        </row>
        <row r="3874">
          <cell r="A3874" t="str">
            <v>C081402</v>
          </cell>
          <cell r="B3874" t="str">
            <v>出版服务</v>
          </cell>
        </row>
        <row r="3875">
          <cell r="A3875" t="str">
            <v>C0815</v>
          </cell>
          <cell r="B3875" t="str">
            <v>翻译服务</v>
          </cell>
        </row>
        <row r="3876">
          <cell r="A3876" t="str">
            <v>C0816</v>
          </cell>
          <cell r="B3876" t="str">
            <v>票务代理服务</v>
          </cell>
        </row>
        <row r="3877">
          <cell r="A3877" t="str">
            <v>C0817</v>
          </cell>
          <cell r="B3877" t="str">
            <v>采购代理服务</v>
          </cell>
        </row>
        <row r="3878">
          <cell r="A3878" t="str">
            <v>C0818</v>
          </cell>
          <cell r="B3878" t="str">
            <v>旅游服务</v>
          </cell>
        </row>
        <row r="3879">
          <cell r="A3879" t="str">
            <v>C0819</v>
          </cell>
          <cell r="B3879" t="str">
            <v>邮政与速递服务</v>
          </cell>
        </row>
        <row r="3880">
          <cell r="A3880" t="str">
            <v>C081901</v>
          </cell>
          <cell r="B3880" t="str">
            <v>邮政服务</v>
          </cell>
        </row>
        <row r="3881">
          <cell r="A3881" t="str">
            <v>C081902</v>
          </cell>
          <cell r="B3881" t="str">
            <v>速递服务</v>
          </cell>
        </row>
        <row r="3882">
          <cell r="A3882" t="str">
            <v>C0899</v>
          </cell>
          <cell r="B3882" t="str">
            <v>其他商务服务</v>
          </cell>
        </row>
        <row r="3883">
          <cell r="A3883" t="str">
            <v>C09</v>
          </cell>
          <cell r="B3883" t="str">
            <v>专业技术服务</v>
          </cell>
        </row>
        <row r="3884">
          <cell r="A3884" t="str">
            <v>C0901</v>
          </cell>
          <cell r="B3884" t="str">
            <v>技术测试和分析服务</v>
          </cell>
        </row>
        <row r="3885">
          <cell r="A3885" t="str">
            <v>C0902</v>
          </cell>
          <cell r="B3885" t="str">
            <v>地震服务</v>
          </cell>
        </row>
        <row r="3886">
          <cell r="A3886" t="str">
            <v>C0903</v>
          </cell>
          <cell r="B3886" t="str">
            <v>气象服务</v>
          </cell>
        </row>
        <row r="3887">
          <cell r="A3887" t="str">
            <v>C0904</v>
          </cell>
          <cell r="B3887" t="str">
            <v>测绘服务</v>
          </cell>
        </row>
        <row r="3888">
          <cell r="A3888" t="str">
            <v>C0905</v>
          </cell>
          <cell r="B3888" t="str">
            <v>海洋服务</v>
          </cell>
        </row>
        <row r="3889">
          <cell r="A3889" t="str">
            <v>C0906</v>
          </cell>
          <cell r="B3889" t="str">
            <v>地质勘测服务</v>
          </cell>
        </row>
        <row r="3890">
          <cell r="A3890" t="str">
            <v>C0907</v>
          </cell>
          <cell r="B3890" t="str">
            <v>合同能源管理服务</v>
          </cell>
        </row>
        <row r="3891">
          <cell r="A3891" t="str">
            <v>C0908</v>
          </cell>
          <cell r="B3891" t="str">
            <v>其他专业技术服务</v>
          </cell>
        </row>
        <row r="3892">
          <cell r="A3892" t="str">
            <v>C10</v>
          </cell>
          <cell r="B3892" t="str">
            <v>工程咨询管理服务</v>
          </cell>
        </row>
        <row r="3893">
          <cell r="A3893" t="str">
            <v>C1001</v>
          </cell>
          <cell r="B3893" t="str">
            <v>设计前咨询服务</v>
          </cell>
        </row>
        <row r="3894">
          <cell r="A3894" t="str">
            <v>C1002</v>
          </cell>
          <cell r="B3894" t="str">
            <v>工程勘探服务</v>
          </cell>
        </row>
        <row r="3895">
          <cell r="A3895" t="str">
            <v>C1003</v>
          </cell>
          <cell r="B3895" t="str">
            <v>工程设计服务</v>
          </cell>
        </row>
        <row r="3896">
          <cell r="A3896" t="str">
            <v>C1004</v>
          </cell>
          <cell r="B3896" t="str">
            <v>装修设计服务</v>
          </cell>
        </row>
        <row r="3897">
          <cell r="A3897" t="str">
            <v>C1005</v>
          </cell>
          <cell r="B3897" t="str">
            <v>工程项目管理服务</v>
          </cell>
        </row>
        <row r="3898">
          <cell r="A3898" t="str">
            <v>C1006</v>
          </cell>
          <cell r="B3898" t="str">
            <v>工程监理服务</v>
          </cell>
        </row>
        <row r="3899">
          <cell r="A3899" t="str">
            <v>C1007</v>
          </cell>
          <cell r="B3899" t="str">
            <v>工程总承包服务</v>
          </cell>
        </row>
        <row r="3900">
          <cell r="A3900" t="str">
            <v>C100701</v>
          </cell>
          <cell r="B3900" t="str">
            <v>房屋工程总承包服务</v>
          </cell>
        </row>
        <row r="3901">
          <cell r="A3901" t="str">
            <v>C100702</v>
          </cell>
          <cell r="B3901" t="str">
            <v>铁路工程总承包服务</v>
          </cell>
        </row>
        <row r="3902">
          <cell r="A3902" t="str">
            <v>C100703</v>
          </cell>
          <cell r="B3902" t="str">
            <v>公路工程总承包服务</v>
          </cell>
        </row>
        <row r="3903">
          <cell r="A3903" t="str">
            <v>C100704</v>
          </cell>
          <cell r="B3903" t="str">
            <v>机场跑道工程总承包服务</v>
          </cell>
        </row>
        <row r="3904">
          <cell r="A3904" t="str">
            <v>C100705</v>
          </cell>
          <cell r="B3904" t="str">
            <v>高速公路工程总承包服务</v>
          </cell>
        </row>
        <row r="3905">
          <cell r="A3905" t="str">
            <v>C100706</v>
          </cell>
          <cell r="B3905" t="str">
            <v>城市道路工程总承包服务</v>
          </cell>
        </row>
        <row r="3906">
          <cell r="A3906" t="str">
            <v>C100707</v>
          </cell>
          <cell r="B3906" t="str">
            <v>城市轨道交通工程总承包服务</v>
          </cell>
        </row>
        <row r="3907">
          <cell r="A3907" t="str">
            <v>C100708</v>
          </cell>
          <cell r="B3907" t="str">
            <v>桥梁工程总承包服务</v>
          </cell>
        </row>
        <row r="3908">
          <cell r="A3908" t="str">
            <v>C100709</v>
          </cell>
          <cell r="B3908" t="str">
            <v>隧道工程总承包服务</v>
          </cell>
        </row>
        <row r="3909">
          <cell r="A3909" t="str">
            <v>C100710</v>
          </cell>
          <cell r="B3909" t="str">
            <v>水利工程总承包服务</v>
          </cell>
        </row>
        <row r="3910">
          <cell r="A3910" t="str">
            <v>C100711</v>
          </cell>
          <cell r="B3910" t="str">
            <v>水运工程总承包服务</v>
          </cell>
        </row>
        <row r="3911">
          <cell r="A3911" t="str">
            <v>C100712</v>
          </cell>
          <cell r="B3911" t="str">
            <v>海洋工程总承包服务</v>
          </cell>
        </row>
        <row r="3912">
          <cell r="A3912" t="str">
            <v>C100713</v>
          </cell>
          <cell r="B3912" t="str">
            <v>长距离管道、通信和电力工程总承包服务</v>
          </cell>
        </row>
        <row r="3913">
          <cell r="A3913" t="str">
            <v>C100714</v>
          </cell>
          <cell r="B3913" t="str">
            <v>室内管道、电缆及有关工程总承包服务</v>
          </cell>
        </row>
        <row r="3914">
          <cell r="A3914" t="str">
            <v>C100715</v>
          </cell>
          <cell r="B3914" t="str">
            <v>矿山、工农林牧副渔业工程总承包服务</v>
          </cell>
        </row>
        <row r="3915">
          <cell r="A3915" t="str">
            <v>C100716</v>
          </cell>
          <cell r="B3915" t="str">
            <v>公共设施工程总承包服务</v>
          </cell>
        </row>
        <row r="3916">
          <cell r="A3916" t="str">
            <v>C100717</v>
          </cell>
          <cell r="B3916" t="str">
            <v>环保工程总承包服务</v>
          </cell>
        </row>
        <row r="3917">
          <cell r="A3917" t="str">
            <v>C100718</v>
          </cell>
          <cell r="B3917" t="str">
            <v>高耸构筑物工程总承包服务</v>
          </cell>
        </row>
        <row r="3918">
          <cell r="A3918" t="str">
            <v>C100799</v>
          </cell>
          <cell r="B3918" t="str">
            <v>其他工程总承包服务</v>
          </cell>
        </row>
        <row r="3919">
          <cell r="A3919" t="str">
            <v>C1008</v>
          </cell>
          <cell r="B3919" t="str">
            <v>工程造价咨询服务</v>
          </cell>
        </row>
        <row r="3920">
          <cell r="A3920" t="str">
            <v>C1009</v>
          </cell>
          <cell r="B3920" t="str">
            <v>工程政策咨询服务</v>
          </cell>
        </row>
        <row r="3921">
          <cell r="A3921" t="str">
            <v>C100901</v>
          </cell>
          <cell r="B3921" t="str">
            <v>水利工程政策咨询服务</v>
          </cell>
        </row>
        <row r="3922">
          <cell r="A3922" t="str">
            <v>C100902</v>
          </cell>
          <cell r="B3922" t="str">
            <v>交通运输工程政策咨询服务</v>
          </cell>
        </row>
        <row r="3923">
          <cell r="A3923" t="str">
            <v>C100999</v>
          </cell>
          <cell r="B3923" t="str">
            <v>其他工程政策咨询服务</v>
          </cell>
        </row>
        <row r="3924">
          <cell r="A3924" t="str">
            <v>C1099</v>
          </cell>
          <cell r="B3924" t="str">
            <v>其他工程咨询管理服务</v>
          </cell>
        </row>
        <row r="3925">
          <cell r="A3925" t="str">
            <v>C11</v>
          </cell>
          <cell r="B3925" t="str">
            <v>水利管理服务</v>
          </cell>
        </row>
        <row r="3926">
          <cell r="A3926" t="str">
            <v>C1101</v>
          </cell>
          <cell r="B3926" t="str">
            <v>防洪管理服务</v>
          </cell>
        </row>
        <row r="3927">
          <cell r="A3927" t="str">
            <v>C1102</v>
          </cell>
          <cell r="B3927" t="str">
            <v>水资源管理服务</v>
          </cell>
        </row>
        <row r="3928">
          <cell r="A3928" t="str">
            <v>C110201</v>
          </cell>
          <cell r="B3928" t="str">
            <v>水库管理服务</v>
          </cell>
        </row>
        <row r="3929">
          <cell r="A3929" t="str">
            <v>C110202</v>
          </cell>
          <cell r="B3929" t="str">
            <v>调水引水管理服务</v>
          </cell>
        </row>
        <row r="3930">
          <cell r="A3930" t="str">
            <v>C110203</v>
          </cell>
          <cell r="B3930" t="str">
            <v>水文水利资源监测服务</v>
          </cell>
        </row>
        <row r="3931">
          <cell r="A3931" t="str">
            <v>C110299</v>
          </cell>
          <cell r="B3931" t="str">
            <v>其他水资源管理服务</v>
          </cell>
        </row>
        <row r="3932">
          <cell r="A3932" t="str">
            <v>C1199</v>
          </cell>
          <cell r="B3932" t="str">
            <v>其他水利管理服务</v>
          </cell>
        </row>
        <row r="3933">
          <cell r="A3933" t="str">
            <v>C12</v>
          </cell>
          <cell r="B3933" t="str">
            <v>房地产服务</v>
          </cell>
        </row>
        <row r="3934">
          <cell r="A3934" t="str">
            <v>C1201</v>
          </cell>
          <cell r="B3934" t="str">
            <v>房屋销售服务</v>
          </cell>
        </row>
        <row r="3935">
          <cell r="A3935" t="str">
            <v>C1202</v>
          </cell>
          <cell r="B3935" t="str">
            <v>房屋租赁服务</v>
          </cell>
        </row>
        <row r="3936">
          <cell r="A3936" t="str">
            <v>C1203</v>
          </cell>
          <cell r="B3936" t="str">
            <v>房地产中介服务</v>
          </cell>
        </row>
        <row r="3937">
          <cell r="A3937" t="str">
            <v>C1204</v>
          </cell>
          <cell r="B3937" t="str">
            <v>物业管理服务</v>
          </cell>
        </row>
        <row r="3938">
          <cell r="A3938" t="str">
            <v>C1299</v>
          </cell>
          <cell r="B3938" t="str">
            <v>其他房地产服务</v>
          </cell>
        </row>
        <row r="3939">
          <cell r="A3939" t="str">
            <v>C13</v>
          </cell>
          <cell r="B3939" t="str">
            <v>公共设施管理服务</v>
          </cell>
        </row>
        <row r="3940">
          <cell r="A3940" t="str">
            <v>C1301</v>
          </cell>
          <cell r="B3940" t="str">
            <v>城市规划和设计服务</v>
          </cell>
        </row>
        <row r="3941">
          <cell r="A3941" t="str">
            <v>C1302</v>
          </cell>
          <cell r="B3941" t="str">
            <v>市政公共设施管理服务</v>
          </cell>
        </row>
        <row r="3942">
          <cell r="A3942" t="str">
            <v>C1303</v>
          </cell>
          <cell r="B3942" t="str">
            <v>园林绿化管理服务</v>
          </cell>
        </row>
        <row r="3943">
          <cell r="A3943" t="str">
            <v>C1304</v>
          </cell>
          <cell r="B3943" t="str">
            <v>城市市容管理服务</v>
          </cell>
        </row>
        <row r="3944">
          <cell r="A3944" t="str">
            <v>C1305</v>
          </cell>
          <cell r="B3944" t="str">
            <v>游览景区服务</v>
          </cell>
        </row>
        <row r="3945">
          <cell r="A3945" t="str">
            <v>C130501</v>
          </cell>
          <cell r="B3945" t="str">
            <v>风景名胜区服务</v>
          </cell>
        </row>
        <row r="3946">
          <cell r="A3946" t="str">
            <v>C130502</v>
          </cell>
          <cell r="B3946" t="str">
            <v>公园服务</v>
          </cell>
        </row>
        <row r="3947">
          <cell r="A3947" t="str">
            <v>C130599</v>
          </cell>
          <cell r="B3947" t="str">
            <v>其他游览景区服务</v>
          </cell>
        </row>
        <row r="3948">
          <cell r="A3948" t="str">
            <v>C1399</v>
          </cell>
          <cell r="B3948" t="str">
            <v>其他市政公共设施管理服务</v>
          </cell>
        </row>
        <row r="3949">
          <cell r="A3949" t="str">
            <v>C14</v>
          </cell>
          <cell r="B3949" t="str">
            <v>能源的生产和分配服务</v>
          </cell>
        </row>
        <row r="3950">
          <cell r="A3950" t="str">
            <v>C1401</v>
          </cell>
          <cell r="B3950" t="str">
            <v>电力的生产和分配服务</v>
          </cell>
        </row>
        <row r="3951">
          <cell r="A3951" t="str">
            <v>C140101</v>
          </cell>
          <cell r="B3951" t="str">
            <v>电力生产服务</v>
          </cell>
        </row>
        <row r="3952">
          <cell r="A3952" t="str">
            <v>C14010101</v>
          </cell>
          <cell r="B3952" t="str">
            <v>火力发电生产服务</v>
          </cell>
        </row>
        <row r="3953">
          <cell r="A3953" t="str">
            <v>C14010102</v>
          </cell>
          <cell r="B3953" t="str">
            <v>水力发电生产服务</v>
          </cell>
        </row>
        <row r="3954">
          <cell r="A3954" t="str">
            <v>C14010103</v>
          </cell>
          <cell r="B3954" t="str">
            <v>核力发电生产服务</v>
          </cell>
        </row>
        <row r="3955">
          <cell r="A3955" t="str">
            <v>C14010104</v>
          </cell>
          <cell r="B3955" t="str">
            <v>风力发电生产服务</v>
          </cell>
        </row>
        <row r="3956">
          <cell r="A3956" t="str">
            <v>C14010199</v>
          </cell>
          <cell r="B3956" t="str">
            <v>其他能源发电生产服务</v>
          </cell>
        </row>
        <row r="3957">
          <cell r="A3957" t="str">
            <v>C140102</v>
          </cell>
          <cell r="B3957" t="str">
            <v>电力分配服务</v>
          </cell>
        </row>
        <row r="3958">
          <cell r="A3958" t="str">
            <v>C1402</v>
          </cell>
          <cell r="B3958" t="str">
            <v>热力生产和分配服务</v>
          </cell>
        </row>
        <row r="3959">
          <cell r="A3959" t="str">
            <v>C140201</v>
          </cell>
          <cell r="B3959" t="str">
            <v>暖气生产和分配服务</v>
          </cell>
        </row>
        <row r="3960">
          <cell r="A3960" t="str">
            <v>C140299</v>
          </cell>
          <cell r="B3960" t="str">
            <v>其他热力生产和分配服务</v>
          </cell>
        </row>
        <row r="3961">
          <cell r="A3961" t="str">
            <v>C1403</v>
          </cell>
          <cell r="B3961" t="str">
            <v>燃气生产和分配</v>
          </cell>
        </row>
        <row r="3962">
          <cell r="A3962" t="str">
            <v>C1404</v>
          </cell>
          <cell r="B3962" t="str">
            <v>水的生产和分配</v>
          </cell>
        </row>
        <row r="3963">
          <cell r="A3963" t="str">
            <v>C1499</v>
          </cell>
          <cell r="B3963" t="str">
            <v>其他能源的生产和分配</v>
          </cell>
        </row>
        <row r="3964">
          <cell r="A3964" t="str">
            <v>C15</v>
          </cell>
          <cell r="B3964" t="str">
            <v>金融服务</v>
          </cell>
        </row>
        <row r="3965">
          <cell r="A3965" t="str">
            <v>C1501</v>
          </cell>
          <cell r="B3965" t="str">
            <v>银行服务</v>
          </cell>
        </row>
        <row r="3966">
          <cell r="A3966" t="str">
            <v>C150101</v>
          </cell>
          <cell r="B3966" t="str">
            <v>银行代理服务</v>
          </cell>
        </row>
        <row r="3967">
          <cell r="A3967" t="str">
            <v>C150199</v>
          </cell>
          <cell r="B3967" t="str">
            <v>其他银行服务</v>
          </cell>
        </row>
        <row r="3968">
          <cell r="A3968" t="str">
            <v>C1502</v>
          </cell>
          <cell r="B3968" t="str">
            <v>信用担保服务</v>
          </cell>
        </row>
        <row r="3969">
          <cell r="A3969" t="str">
            <v>C1503</v>
          </cell>
          <cell r="B3969" t="str">
            <v>证券服务</v>
          </cell>
        </row>
        <row r="3970">
          <cell r="A3970" t="str">
            <v>C150401</v>
          </cell>
          <cell r="B3970" t="str">
            <v>人寿保险服务</v>
          </cell>
        </row>
        <row r="3971">
          <cell r="A3971" t="str">
            <v>C150402</v>
          </cell>
          <cell r="B3971" t="str">
            <v>财产保险服务</v>
          </cell>
        </row>
        <row r="3972">
          <cell r="A3972" t="str">
            <v>C15040201</v>
          </cell>
          <cell r="B3972" t="str">
            <v>机动车保险服务</v>
          </cell>
        </row>
        <row r="3973">
          <cell r="A3973" t="str">
            <v>C15040202</v>
          </cell>
          <cell r="B3973" t="str">
            <v>运输保险服务</v>
          </cell>
        </row>
        <row r="3974">
          <cell r="A3974" t="str">
            <v>C15040299</v>
          </cell>
          <cell r="B3974" t="str">
            <v>其他财产保险服务</v>
          </cell>
        </row>
        <row r="3975">
          <cell r="A3975" t="str">
            <v>C150403</v>
          </cell>
          <cell r="B3975" t="str">
            <v>再保险服务</v>
          </cell>
        </row>
        <row r="3976">
          <cell r="A3976" t="str">
            <v>C150404</v>
          </cell>
          <cell r="B3976" t="str">
            <v>保险辅助服务</v>
          </cell>
        </row>
        <row r="3977">
          <cell r="A3977" t="str">
            <v>C150499</v>
          </cell>
          <cell r="B3977" t="str">
            <v>其他保险服务</v>
          </cell>
        </row>
        <row r="3978">
          <cell r="A3978" t="str">
            <v>C1599</v>
          </cell>
          <cell r="B3978" t="str">
            <v>其他金融服务</v>
          </cell>
        </row>
        <row r="3979">
          <cell r="A3979" t="str">
            <v>C16</v>
          </cell>
          <cell r="B3979" t="str">
            <v>环境服务</v>
          </cell>
        </row>
        <row r="3980">
          <cell r="A3980" t="str">
            <v>C1601</v>
          </cell>
          <cell r="B3980" t="str">
            <v>城镇公共卫生服务</v>
          </cell>
        </row>
        <row r="3981">
          <cell r="A3981" t="str">
            <v>C160101</v>
          </cell>
          <cell r="B3981" t="str">
            <v>清扫服务</v>
          </cell>
        </row>
        <row r="3982">
          <cell r="A3982" t="str">
            <v>C160102</v>
          </cell>
          <cell r="B3982" t="str">
            <v>垃圾处理服务</v>
          </cell>
        </row>
        <row r="3983">
          <cell r="A3983" t="str">
            <v>C160103</v>
          </cell>
          <cell r="B3983" t="str">
            <v>公共厕所服务</v>
          </cell>
        </row>
        <row r="3984">
          <cell r="A3984" t="str">
            <v>C160104</v>
          </cell>
          <cell r="B3984" t="str">
            <v>排泄物的处理服务</v>
          </cell>
        </row>
        <row r="3985">
          <cell r="A3985" t="str">
            <v>C160199</v>
          </cell>
          <cell r="B3985" t="str">
            <v>其他城镇公共卫生服务</v>
          </cell>
        </row>
        <row r="3986">
          <cell r="A3986" t="str">
            <v>C1602</v>
          </cell>
          <cell r="B3986" t="str">
            <v>水污染治理服务</v>
          </cell>
        </row>
        <row r="3987">
          <cell r="A3987" t="str">
            <v>C160201</v>
          </cell>
          <cell r="B3987" t="str">
            <v>污水治理及其再生利用服务</v>
          </cell>
        </row>
        <row r="3988">
          <cell r="A3988" t="str">
            <v>C160202</v>
          </cell>
          <cell r="B3988" t="str">
            <v>城镇水域治理服务</v>
          </cell>
        </row>
        <row r="3989">
          <cell r="A3989" t="str">
            <v>C160203</v>
          </cell>
          <cell r="B3989" t="str">
            <v>海洋水域污染治理服务</v>
          </cell>
        </row>
        <row r="3990">
          <cell r="A3990" t="str">
            <v>C160204</v>
          </cell>
          <cell r="B3990" t="str">
            <v>江、湖治理服务</v>
          </cell>
        </row>
        <row r="3991">
          <cell r="A3991" t="str">
            <v>C160205</v>
          </cell>
          <cell r="B3991" t="str">
            <v>水库污染治理服务</v>
          </cell>
        </row>
        <row r="3992">
          <cell r="A3992" t="str">
            <v>C160206</v>
          </cell>
          <cell r="B3992" t="str">
            <v>地下水污染治理服务</v>
          </cell>
        </row>
        <row r="3993">
          <cell r="A3993" t="str">
            <v>C160299</v>
          </cell>
          <cell r="B3993" t="str">
            <v>其他水污染治理服务</v>
          </cell>
        </row>
        <row r="3994">
          <cell r="A3994" t="str">
            <v>C1603</v>
          </cell>
          <cell r="B3994" t="str">
            <v>空气污染治理服务</v>
          </cell>
        </row>
        <row r="3995">
          <cell r="A3995" t="str">
            <v>C160301</v>
          </cell>
          <cell r="B3995" t="str">
            <v>大气污染治理服务</v>
          </cell>
        </row>
        <row r="3996">
          <cell r="A3996" t="str">
            <v>C160302</v>
          </cell>
          <cell r="B3996" t="str">
            <v>汽车尾气污染治理服务</v>
          </cell>
        </row>
        <row r="3997">
          <cell r="A3997" t="str">
            <v>C160303</v>
          </cell>
          <cell r="B3997" t="str">
            <v>燃烧煤烟污染治理服务</v>
          </cell>
        </row>
        <row r="3998">
          <cell r="A3998" t="str">
            <v>C160304</v>
          </cell>
          <cell r="B3998" t="str">
            <v>制造业废气污染治理服务</v>
          </cell>
        </row>
        <row r="3999">
          <cell r="A3999" t="str">
            <v>C160305</v>
          </cell>
          <cell r="B3999" t="str">
            <v>工矿粉尘污染治理服务</v>
          </cell>
        </row>
        <row r="4000">
          <cell r="A4000" t="str">
            <v>C160306</v>
          </cell>
          <cell r="B4000" t="str">
            <v>建筑工地粉尘污染治理服务</v>
          </cell>
        </row>
        <row r="4001">
          <cell r="A4001" t="str">
            <v>C160399</v>
          </cell>
          <cell r="B4001" t="str">
            <v>其他空气污染治理服务</v>
          </cell>
        </row>
        <row r="4002">
          <cell r="A4002" t="str">
            <v>C1604</v>
          </cell>
          <cell r="B4002" t="str">
            <v>噪音污染治理服务</v>
          </cell>
        </row>
        <row r="4003">
          <cell r="A4003" t="str">
            <v>C1605</v>
          </cell>
          <cell r="B4003" t="str">
            <v>危险废物治理服务</v>
          </cell>
        </row>
        <row r="4004">
          <cell r="A4004" t="str">
            <v>C160501</v>
          </cell>
          <cell r="B4004" t="str">
            <v>医疗和药物废弃物治理服务</v>
          </cell>
        </row>
        <row r="4005">
          <cell r="A4005" t="str">
            <v>C160502</v>
          </cell>
          <cell r="B4005" t="str">
            <v>化工产品废弃物治理服务</v>
          </cell>
        </row>
        <row r="4006">
          <cell r="A4006" t="str">
            <v>C160503</v>
          </cell>
          <cell r="B4006" t="str">
            <v>矿物油废弃物治理服务</v>
          </cell>
        </row>
        <row r="4007">
          <cell r="A4007" t="str">
            <v>C160504</v>
          </cell>
          <cell r="B4007" t="str">
            <v>金属矿物质变废弃物治理服务</v>
          </cell>
        </row>
        <row r="4008">
          <cell r="A4008" t="str">
            <v>C160505</v>
          </cell>
          <cell r="B4008" t="str">
            <v>废旧机械设备治理服务</v>
          </cell>
        </row>
        <row r="4009">
          <cell r="A4009" t="str">
            <v>C160506</v>
          </cell>
          <cell r="B4009" t="str">
            <v>非金属矿物质变废弃物治理服务</v>
          </cell>
        </row>
        <row r="4010">
          <cell r="A4010" t="str">
            <v>C160507</v>
          </cell>
          <cell r="B4010" t="str">
            <v>工业焚烧残渣物治理服务</v>
          </cell>
        </row>
        <row r="4011">
          <cell r="A4011" t="str">
            <v>C160508</v>
          </cell>
          <cell r="B4011" t="str">
            <v>爆炸性废弃物治理服务</v>
          </cell>
        </row>
        <row r="4012">
          <cell r="A4012" t="str">
            <v>C160599</v>
          </cell>
          <cell r="B4012" t="str">
            <v>其他危险废弃物治理服务</v>
          </cell>
        </row>
        <row r="4013">
          <cell r="A4013" t="str">
            <v>C1606</v>
          </cell>
          <cell r="B4013" t="str">
            <v>其他无害固体废物处理服务</v>
          </cell>
        </row>
        <row r="4014">
          <cell r="A4014" t="str">
            <v>C1699</v>
          </cell>
          <cell r="B4014" t="str">
            <v>其他环境治理服务</v>
          </cell>
        </row>
        <row r="4015">
          <cell r="A4015" t="str">
            <v>C169901</v>
          </cell>
          <cell r="B4015" t="str">
            <v>光污染治理服务</v>
          </cell>
        </row>
        <row r="4016">
          <cell r="A4016" t="str">
            <v>C169902</v>
          </cell>
          <cell r="B4016" t="str">
            <v>辐射污染治理服务</v>
          </cell>
        </row>
        <row r="4017">
          <cell r="A4017" t="str">
            <v>C169903</v>
          </cell>
          <cell r="B4017" t="str">
            <v>地质灾害治理服务</v>
          </cell>
        </row>
        <row r="4018">
          <cell r="A4018" t="str">
            <v>C169999</v>
          </cell>
          <cell r="B4018" t="str">
            <v>其他环境治理服务</v>
          </cell>
        </row>
        <row r="4019">
          <cell r="A4019" t="str">
            <v>C17</v>
          </cell>
          <cell r="B4019" t="str">
            <v>交通运输和仓储服</v>
          </cell>
        </row>
        <row r="4020">
          <cell r="A4020" t="str">
            <v>C1701</v>
          </cell>
          <cell r="B4020" t="str">
            <v>铁路运输服务</v>
          </cell>
        </row>
        <row r="4021">
          <cell r="A4021" t="str">
            <v>C170101</v>
          </cell>
          <cell r="B4021" t="str">
            <v>铁路客运服务</v>
          </cell>
        </row>
        <row r="4022">
          <cell r="A4022" t="str">
            <v>C170102</v>
          </cell>
          <cell r="B4022" t="str">
            <v>铁路货运服务</v>
          </cell>
        </row>
        <row r="4023">
          <cell r="A4023" t="str">
            <v>C170199</v>
          </cell>
          <cell r="B4023" t="str">
            <v>其他铁路运输服务</v>
          </cell>
        </row>
        <row r="4024">
          <cell r="A4024" t="str">
            <v>C17019901</v>
          </cell>
          <cell r="B4024" t="str">
            <v>客运火车站服务</v>
          </cell>
        </row>
        <row r="4025">
          <cell r="A4025" t="str">
            <v>C17019902</v>
          </cell>
          <cell r="B4025" t="str">
            <v>货运火车站服务</v>
          </cell>
        </row>
        <row r="4026">
          <cell r="A4026" t="str">
            <v>C17019999</v>
          </cell>
          <cell r="B4026" t="str">
            <v>其他铁路运输服务</v>
          </cell>
        </row>
        <row r="4027">
          <cell r="A4027" t="str">
            <v>C1702</v>
          </cell>
          <cell r="B4027" t="str">
            <v>道路运输服务</v>
          </cell>
        </row>
        <row r="4028">
          <cell r="A4028" t="str">
            <v>C170201</v>
          </cell>
          <cell r="B4028" t="str">
            <v>道路旅客服务</v>
          </cell>
        </row>
        <row r="4029">
          <cell r="A4029" t="str">
            <v>C170202</v>
          </cell>
          <cell r="B4029" t="str">
            <v>道路货运服务</v>
          </cell>
        </row>
        <row r="4030">
          <cell r="A4030" t="str">
            <v>C170299</v>
          </cell>
          <cell r="B4030" t="str">
            <v>其他道路运输服务</v>
          </cell>
        </row>
        <row r="4031">
          <cell r="A4031" t="str">
            <v>C17029901</v>
          </cell>
          <cell r="B4031" t="str">
            <v>汽车客运站服务</v>
          </cell>
        </row>
        <row r="4032">
          <cell r="A4032" t="str">
            <v>C17029902</v>
          </cell>
          <cell r="B4032" t="str">
            <v>公路管理与养护</v>
          </cell>
        </row>
        <row r="4033">
          <cell r="A4033" t="str">
            <v>C17029999</v>
          </cell>
          <cell r="B4033" t="str">
            <v>其他道路运输服务</v>
          </cell>
        </row>
        <row r="4034">
          <cell r="A4034" t="str">
            <v>C1703</v>
          </cell>
          <cell r="B4034" t="str">
            <v>城市公共交通服务</v>
          </cell>
        </row>
        <row r="4035">
          <cell r="A4035" t="str">
            <v>C170301</v>
          </cell>
          <cell r="B4035" t="str">
            <v>城市公共汽电车客运服务</v>
          </cell>
        </row>
        <row r="4036">
          <cell r="A4036" t="str">
            <v>C170302</v>
          </cell>
          <cell r="B4036" t="str">
            <v>轨道交通服务</v>
          </cell>
        </row>
        <row r="4037">
          <cell r="A4037" t="str">
            <v>C170303</v>
          </cell>
          <cell r="B4037" t="str">
            <v>出租车客运服务</v>
          </cell>
        </row>
        <row r="4038">
          <cell r="A4038" t="str">
            <v>C170304</v>
          </cell>
          <cell r="B4038" t="str">
            <v>城市轮渡</v>
          </cell>
        </row>
        <row r="4039">
          <cell r="A4039" t="str">
            <v>C170399</v>
          </cell>
          <cell r="B4039" t="str">
            <v>其他城市公共交通服务</v>
          </cell>
        </row>
        <row r="4040">
          <cell r="A4040" t="str">
            <v>C1704</v>
          </cell>
          <cell r="B4040" t="str">
            <v>水上运输服务</v>
          </cell>
        </row>
        <row r="4041">
          <cell r="A4041" t="str">
            <v>C170401</v>
          </cell>
          <cell r="B4041" t="str">
            <v>水上旅客运输服务</v>
          </cell>
        </row>
        <row r="4042">
          <cell r="A4042" t="str">
            <v>C170402</v>
          </cell>
          <cell r="B4042" t="str">
            <v>水上货物运输服务</v>
          </cell>
        </row>
        <row r="4043">
          <cell r="A4043" t="str">
            <v>C170499</v>
          </cell>
          <cell r="B4043" t="str">
            <v>其他水上运输服务</v>
          </cell>
        </row>
        <row r="4044">
          <cell r="A4044" t="str">
            <v>C1705</v>
          </cell>
          <cell r="B4044" t="str">
            <v>航空运输服务</v>
          </cell>
        </row>
        <row r="4045">
          <cell r="A4045" t="str">
            <v>C170501</v>
          </cell>
          <cell r="B4045" t="str">
            <v>航空客货运输服务</v>
          </cell>
        </row>
        <row r="4046">
          <cell r="A4046" t="str">
            <v>C17050101</v>
          </cell>
          <cell r="B4046" t="str">
            <v>航空旅客运输服务</v>
          </cell>
        </row>
        <row r="4047">
          <cell r="A4047" t="str">
            <v>C17050102</v>
          </cell>
          <cell r="B4047" t="str">
            <v>航空货物运输服务</v>
          </cell>
        </row>
        <row r="4048">
          <cell r="A4048" t="str">
            <v>C170502</v>
          </cell>
          <cell r="B4048" t="str">
            <v>通用航空服务</v>
          </cell>
        </row>
        <row r="4049">
          <cell r="A4049" t="str">
            <v>C170599</v>
          </cell>
          <cell r="B4049" t="str">
            <v>其他航空运输服务</v>
          </cell>
        </row>
        <row r="4050">
          <cell r="A4050" t="str">
            <v>C1706</v>
          </cell>
          <cell r="B4050" t="str">
            <v>航天运输服务</v>
          </cell>
        </row>
        <row r="4051">
          <cell r="A4051" t="str">
            <v>C1707</v>
          </cell>
          <cell r="B4051" t="str">
            <v>管道运输服务</v>
          </cell>
        </row>
        <row r="4052">
          <cell r="A4052" t="str">
            <v>C1708</v>
          </cell>
          <cell r="B4052" t="str">
            <v>装卸搬运服务</v>
          </cell>
        </row>
        <row r="4053">
          <cell r="A4053" t="str">
            <v>C1709</v>
          </cell>
          <cell r="B4053" t="str">
            <v>仓储服务</v>
          </cell>
        </row>
        <row r="4054">
          <cell r="A4054" t="str">
            <v>C1799</v>
          </cell>
          <cell r="B4054" t="str">
            <v>其他交通运输、仓储服务</v>
          </cell>
        </row>
        <row r="4055">
          <cell r="A4055" t="str">
            <v>C18</v>
          </cell>
          <cell r="B4055" t="str">
            <v>教育服务</v>
          </cell>
        </row>
        <row r="4056">
          <cell r="A4056" t="str">
            <v>C1801</v>
          </cell>
          <cell r="B4056" t="str">
            <v>学前教育服务</v>
          </cell>
        </row>
        <row r="4057">
          <cell r="A4057" t="str">
            <v>C1802</v>
          </cell>
          <cell r="B4057" t="str">
            <v>初等教育服务</v>
          </cell>
        </row>
        <row r="4058">
          <cell r="A4058" t="str">
            <v>C1803</v>
          </cell>
          <cell r="B4058" t="str">
            <v>中等教育服务</v>
          </cell>
        </row>
        <row r="4059">
          <cell r="A4059" t="str">
            <v>C180301</v>
          </cell>
          <cell r="B4059" t="str">
            <v>初中教育服务</v>
          </cell>
        </row>
        <row r="4060">
          <cell r="A4060" t="str">
            <v>C180302</v>
          </cell>
          <cell r="B4060" t="str">
            <v>高中教育服务</v>
          </cell>
        </row>
        <row r="4061">
          <cell r="A4061" t="str">
            <v>C180303</v>
          </cell>
          <cell r="B4061" t="str">
            <v>中等专业教育服务</v>
          </cell>
        </row>
        <row r="4062">
          <cell r="A4062" t="str">
            <v>C180304</v>
          </cell>
          <cell r="B4062" t="str">
            <v>职业中学教育服务</v>
          </cell>
        </row>
        <row r="4063">
          <cell r="A4063" t="str">
            <v>C180305</v>
          </cell>
          <cell r="B4063" t="str">
            <v>技工学校教育服务</v>
          </cell>
        </row>
        <row r="4064">
          <cell r="A4064" t="str">
            <v>C180399</v>
          </cell>
          <cell r="B4064" t="str">
            <v>其他中等教育服务</v>
          </cell>
        </row>
        <row r="4065">
          <cell r="A4065" t="str">
            <v>C1804</v>
          </cell>
          <cell r="B4065" t="str">
            <v>高等教育服务</v>
          </cell>
        </row>
        <row r="4066">
          <cell r="A4066" t="str">
            <v>C1805</v>
          </cell>
          <cell r="B4066" t="str">
            <v>成人教育服务</v>
          </cell>
        </row>
        <row r="4067">
          <cell r="A4067" t="str">
            <v>C1806</v>
          </cell>
          <cell r="B4067" t="str">
            <v>专业技能培训服务</v>
          </cell>
        </row>
        <row r="4068">
          <cell r="A4068" t="str">
            <v>C1807</v>
          </cell>
          <cell r="B4068" t="str">
            <v>特殊教育服务</v>
          </cell>
        </row>
        <row r="4069">
          <cell r="A4069" t="str">
            <v>C1899</v>
          </cell>
          <cell r="B4069" t="str">
            <v>其他教育服务</v>
          </cell>
        </row>
        <row r="4070">
          <cell r="A4070" t="str">
            <v>C19</v>
          </cell>
          <cell r="B4070" t="str">
            <v>医疗卫生和社会服务</v>
          </cell>
        </row>
        <row r="4071">
          <cell r="A4071" t="str">
            <v>C1901</v>
          </cell>
          <cell r="B4071" t="str">
            <v>医疗卫生服务</v>
          </cell>
        </row>
        <row r="4072">
          <cell r="A4072" t="str">
            <v>C190101</v>
          </cell>
          <cell r="B4072" t="str">
            <v>医院服务</v>
          </cell>
        </row>
        <row r="4073">
          <cell r="A4073" t="str">
            <v>C190102</v>
          </cell>
          <cell r="B4073" t="str">
            <v>卫生院和社区医疗服务</v>
          </cell>
        </row>
        <row r="4074">
          <cell r="A4074" t="str">
            <v>C190103</v>
          </cell>
          <cell r="B4074" t="str">
            <v>门诊服务</v>
          </cell>
        </row>
        <row r="4075">
          <cell r="A4075" t="str">
            <v>C190104</v>
          </cell>
          <cell r="B4075" t="str">
            <v>计划生育技术服务</v>
          </cell>
        </row>
        <row r="4076">
          <cell r="A4076" t="str">
            <v>C190105</v>
          </cell>
          <cell r="B4076" t="str">
            <v>妇幼保健服务</v>
          </cell>
        </row>
        <row r="4077">
          <cell r="A4077" t="str">
            <v>C190106</v>
          </cell>
          <cell r="B4077" t="str">
            <v>专科疾病防治服务</v>
          </cell>
        </row>
        <row r="4078">
          <cell r="A4078" t="str">
            <v>C190107</v>
          </cell>
          <cell r="B4078" t="str">
            <v>健康检查服务</v>
          </cell>
        </row>
        <row r="4079">
          <cell r="A4079" t="str">
            <v>C190199</v>
          </cell>
          <cell r="B4079" t="str">
            <v>其他医疗卫生服务</v>
          </cell>
        </row>
        <row r="4080">
          <cell r="A4080" t="str">
            <v>C1902</v>
          </cell>
          <cell r="B4080" t="str">
            <v>社会服务</v>
          </cell>
        </row>
        <row r="4081">
          <cell r="A4081" t="str">
            <v>C190201</v>
          </cell>
          <cell r="B4081" t="str">
            <v>收容收养服务</v>
          </cell>
        </row>
        <row r="4082">
          <cell r="A4082" t="str">
            <v>C190202</v>
          </cell>
          <cell r="B4082" t="str">
            <v>社会救济服务</v>
          </cell>
        </row>
        <row r="4083">
          <cell r="A4083" t="str">
            <v>C190203</v>
          </cell>
          <cell r="B4083" t="str">
            <v>就业服务</v>
          </cell>
        </row>
        <row r="4084">
          <cell r="A4084" t="str">
            <v>C190299</v>
          </cell>
          <cell r="B4084" t="str">
            <v>其他社会服务</v>
          </cell>
        </row>
        <row r="4085">
          <cell r="A4085" t="str">
            <v>C20</v>
          </cell>
          <cell r="B4085" t="str">
            <v>文化、体育、娱乐服务</v>
          </cell>
        </row>
        <row r="4086">
          <cell r="A4086" t="str">
            <v>C2001</v>
          </cell>
          <cell r="B4086" t="str">
            <v>新闻服务</v>
          </cell>
        </row>
        <row r="4087">
          <cell r="A4087" t="str">
            <v>C2002</v>
          </cell>
          <cell r="B4087" t="str">
            <v>广播、电视、电影和音像服务</v>
          </cell>
        </row>
        <row r="4088">
          <cell r="A4088" t="str">
            <v>C200201</v>
          </cell>
          <cell r="B4088" t="str">
            <v>广播服务</v>
          </cell>
        </row>
        <row r="4089">
          <cell r="A4089" t="str">
            <v>C200202</v>
          </cell>
          <cell r="B4089" t="str">
            <v>电视服务</v>
          </cell>
        </row>
        <row r="4090">
          <cell r="A4090" t="str">
            <v>C200203</v>
          </cell>
          <cell r="B4090" t="str">
            <v>电影服务</v>
          </cell>
        </row>
        <row r="4091">
          <cell r="A4091" t="str">
            <v>C200204</v>
          </cell>
          <cell r="B4091" t="str">
            <v>音像制作服务</v>
          </cell>
        </row>
        <row r="4092">
          <cell r="A4092" t="str">
            <v>C200205</v>
          </cell>
          <cell r="B4092" t="str">
            <v>广播电视传输服务</v>
          </cell>
        </row>
        <row r="4093">
          <cell r="A4093" t="str">
            <v>C2003</v>
          </cell>
          <cell r="B4093" t="str">
            <v>文化艺术服务</v>
          </cell>
        </row>
        <row r="4094">
          <cell r="A4094" t="str">
            <v>C200301</v>
          </cell>
          <cell r="B4094" t="str">
            <v>艺术创作和表演服务</v>
          </cell>
        </row>
        <row r="4095">
          <cell r="A4095" t="str">
            <v>C200302</v>
          </cell>
          <cell r="B4095" t="str">
            <v>艺术表演场馆服务</v>
          </cell>
        </row>
        <row r="4096">
          <cell r="A4096" t="str">
            <v>C200303</v>
          </cell>
          <cell r="B4096" t="str">
            <v>图书馆和档案馆服务</v>
          </cell>
        </row>
        <row r="4097">
          <cell r="A4097" t="str">
            <v>C200304</v>
          </cell>
          <cell r="B4097" t="str">
            <v>文物和文化保护服务</v>
          </cell>
        </row>
        <row r="4098">
          <cell r="A4098" t="str">
            <v>C200305</v>
          </cell>
          <cell r="B4098" t="str">
            <v>博物馆服务</v>
          </cell>
        </row>
        <row r="4099">
          <cell r="A4099" t="str">
            <v>C200306</v>
          </cell>
          <cell r="B4099" t="str">
            <v>烈士陵园和纪念馆服务</v>
          </cell>
        </row>
        <row r="4100">
          <cell r="A4100" t="str">
            <v>C200307</v>
          </cell>
          <cell r="B4100" t="str">
            <v>群众文化活动服务</v>
          </cell>
        </row>
        <row r="4101">
          <cell r="A4101" t="str">
            <v>C200308</v>
          </cell>
          <cell r="B4101" t="str">
            <v>文化艺术经纪代理服务</v>
          </cell>
        </row>
        <row r="4102">
          <cell r="A4102" t="str">
            <v>C200399</v>
          </cell>
          <cell r="B4102" t="str">
            <v>其他文化艺术服务</v>
          </cell>
        </row>
        <row r="4103">
          <cell r="A4103" t="str">
            <v>C2004</v>
          </cell>
          <cell r="B4103" t="str">
            <v>体育服务</v>
          </cell>
        </row>
        <row r="4104">
          <cell r="A4104" t="str">
            <v>C200401</v>
          </cell>
          <cell r="B4104" t="str">
            <v>体育组织服务</v>
          </cell>
        </row>
        <row r="4105">
          <cell r="A4105" t="str">
            <v>C200402</v>
          </cell>
          <cell r="B4105" t="str">
            <v>体育场馆服务</v>
          </cell>
        </row>
        <row r="4106">
          <cell r="A4106" t="str">
            <v>C200499</v>
          </cell>
          <cell r="B4106" t="str">
            <v>其他体育服务</v>
          </cell>
        </row>
        <row r="4107">
          <cell r="A4107" t="str">
            <v>C2005</v>
          </cell>
          <cell r="B4107" t="str">
            <v>娱乐服务</v>
          </cell>
        </row>
        <row r="4108">
          <cell r="A4108" t="str">
            <v>C200501</v>
          </cell>
          <cell r="B4108" t="str">
            <v>室内娱乐服务</v>
          </cell>
        </row>
        <row r="4109">
          <cell r="A4109" t="str">
            <v>C200502</v>
          </cell>
          <cell r="B4109" t="str">
            <v>游乐园服务</v>
          </cell>
        </row>
        <row r="4110">
          <cell r="A4110" t="str">
            <v>C200503</v>
          </cell>
          <cell r="B4110" t="str">
            <v>休闲健身娱乐服务</v>
          </cell>
        </row>
        <row r="4111">
          <cell r="A4111" t="str">
            <v>C200599</v>
          </cell>
          <cell r="B4111" t="str">
            <v>其他娱乐服务</v>
          </cell>
        </row>
        <row r="4112">
          <cell r="A4112" t="str">
            <v>C21</v>
          </cell>
          <cell r="B4112" t="str">
            <v>农林牧副渔服务</v>
          </cell>
        </row>
        <row r="4113">
          <cell r="A4113" t="str">
            <v>C2101</v>
          </cell>
          <cell r="B4113" t="str">
            <v>农业服务</v>
          </cell>
        </row>
        <row r="4114">
          <cell r="A4114" t="str">
            <v>C210101</v>
          </cell>
          <cell r="B4114" t="str">
            <v>灌溉系统服务</v>
          </cell>
        </row>
        <row r="4115">
          <cell r="A4115" t="str">
            <v>C210102</v>
          </cell>
          <cell r="B4115" t="str">
            <v>农产品初加工服务</v>
          </cell>
        </row>
        <row r="4116">
          <cell r="A4116" t="str">
            <v>C210103</v>
          </cell>
          <cell r="B4116" t="str">
            <v>农业机械服务</v>
          </cell>
        </row>
        <row r="4117">
          <cell r="A4117" t="str">
            <v>C210199</v>
          </cell>
          <cell r="B4117" t="str">
            <v>其他农业服务</v>
          </cell>
        </row>
        <row r="4118">
          <cell r="A4118" t="str">
            <v>C2102</v>
          </cell>
          <cell r="B4118" t="str">
            <v>林业服务</v>
          </cell>
        </row>
        <row r="4119">
          <cell r="A4119" t="str">
            <v>C210201</v>
          </cell>
          <cell r="B4119" t="str">
            <v>造林服务</v>
          </cell>
        </row>
        <row r="4120">
          <cell r="A4120" t="str">
            <v>C210202</v>
          </cell>
          <cell r="B4120" t="str">
            <v>林木抚育管理服务</v>
          </cell>
        </row>
        <row r="4121">
          <cell r="A4121" t="str">
            <v>C210203</v>
          </cell>
          <cell r="B4121" t="str">
            <v>林业机械服务</v>
          </cell>
        </row>
        <row r="4122">
          <cell r="A4122" t="str">
            <v>C210204</v>
          </cell>
          <cell r="B4122" t="str">
            <v>林业有害生物防治服务</v>
          </cell>
        </row>
        <row r="4123">
          <cell r="A4123" t="str">
            <v>C210205</v>
          </cell>
          <cell r="B4123" t="str">
            <v>森林防火服务</v>
          </cell>
        </row>
        <row r="4124">
          <cell r="A4124" t="str">
            <v>C210299</v>
          </cell>
          <cell r="B4124" t="str">
            <v>其他林业服务</v>
          </cell>
        </row>
        <row r="4125">
          <cell r="A4125" t="str">
            <v>C2103</v>
          </cell>
          <cell r="B4125" t="str">
            <v>畜牧业服务</v>
          </cell>
        </row>
        <row r="4126">
          <cell r="A4126" t="str">
            <v>C210301</v>
          </cell>
          <cell r="B4126" t="str">
            <v>兽医和动物病防治服务</v>
          </cell>
        </row>
        <row r="4127">
          <cell r="A4127" t="str">
            <v>C210302</v>
          </cell>
          <cell r="B4127" t="str">
            <v>畜牧业机械服务</v>
          </cell>
        </row>
        <row r="4128">
          <cell r="A4128" t="str">
            <v>C210399</v>
          </cell>
          <cell r="B4128" t="str">
            <v>其他畜牧业服务</v>
          </cell>
        </row>
        <row r="4129">
          <cell r="A4129" t="str">
            <v>C2104</v>
          </cell>
          <cell r="B4129" t="str">
            <v>渔业服务</v>
          </cell>
        </row>
        <row r="4130">
          <cell r="A4130" t="str">
            <v>C210401</v>
          </cell>
          <cell r="B4130" t="str">
            <v>鱼苗、鱼种培育和养殖服务</v>
          </cell>
        </row>
        <row r="4131">
          <cell r="A4131" t="str">
            <v>C210402</v>
          </cell>
          <cell r="B4131" t="str">
            <v>渔业机械服务</v>
          </cell>
        </row>
        <row r="4132">
          <cell r="A4132" t="str">
            <v>C210499</v>
          </cell>
          <cell r="B4132" t="str">
            <v>其他渔业服务</v>
          </cell>
        </row>
        <row r="4133">
          <cell r="A4133" t="str">
            <v>C2199</v>
          </cell>
          <cell r="B4133" t="str">
            <v>其他农林牧副渔服务</v>
          </cell>
        </row>
        <row r="4134">
          <cell r="A4134" t="str">
            <v>C22</v>
          </cell>
          <cell r="B4134" t="str">
            <v>采矿业和制造业服务</v>
          </cell>
        </row>
        <row r="4135">
          <cell r="A4135" t="str">
            <v>C2201</v>
          </cell>
          <cell r="B4135" t="str">
            <v>采矿业服务</v>
          </cell>
        </row>
        <row r="4136">
          <cell r="A4136" t="str">
            <v>C2202</v>
          </cell>
          <cell r="B4136" t="str">
            <v>制造业服务</v>
          </cell>
        </row>
        <row r="4137">
          <cell r="A4137" t="str">
            <v>C220201</v>
          </cell>
          <cell r="B4137" t="str">
            <v>金属制品的制造业服务和金属加工服务</v>
          </cell>
        </row>
        <row r="4138">
          <cell r="A4138" t="str">
            <v>C220202</v>
          </cell>
          <cell r="B4138" t="str">
            <v>运输设备制造业服务</v>
          </cell>
        </row>
        <row r="4139">
          <cell r="A4139" t="str">
            <v>C220203</v>
          </cell>
          <cell r="B4139" t="str">
            <v>机械和设备制造业服务</v>
          </cell>
        </row>
        <row r="4140">
          <cell r="A4140" t="str">
            <v>C220204</v>
          </cell>
          <cell r="B4140" t="str">
            <v>食品、饮料和烟草制造业服
务</v>
          </cell>
        </row>
        <row r="4141">
          <cell r="A4141" t="str">
            <v>C220205</v>
          </cell>
          <cell r="B4141" t="str">
            <v>纺织品、服装和皮革制品制造业服务</v>
          </cell>
        </row>
        <row r="4142">
          <cell r="A4142" t="str">
            <v>C220206</v>
          </cell>
          <cell r="B4142" t="str">
            <v>木材和软木制品及草编织品和编制材料制造业服务</v>
          </cell>
        </row>
        <row r="4143">
          <cell r="A4143" t="str">
            <v>C220207</v>
          </cell>
          <cell r="B4143" t="str">
            <v>纸和纸制品制造业服务</v>
          </cell>
        </row>
        <row r="4144">
          <cell r="A4144" t="str">
            <v>C220208</v>
          </cell>
          <cell r="B4144" t="str">
            <v>焦炭、精炼石油制品和核燃
料制造业服务</v>
          </cell>
        </row>
        <row r="4145">
          <cell r="A4145" t="str">
            <v>C220209</v>
          </cell>
          <cell r="B4145" t="str">
            <v>化学和化学制品制造业服务</v>
          </cell>
        </row>
        <row r="4146">
          <cell r="A4146" t="str">
            <v>C220210</v>
          </cell>
          <cell r="B4146" t="str">
            <v>橡胶和塑料制片制造业服务</v>
          </cell>
        </row>
        <row r="4147">
          <cell r="A4147" t="str">
            <v>C220211</v>
          </cell>
          <cell r="B4147" t="str">
            <v>非金属矿产品制造业服务</v>
          </cell>
        </row>
        <row r="4148">
          <cell r="A4148" t="str">
            <v>C220299</v>
          </cell>
          <cell r="B4148" t="str">
            <v>其他制造业服务</v>
          </cell>
        </row>
        <row r="4149">
          <cell r="A4149" t="str">
            <v>C23</v>
          </cell>
          <cell r="B4149" t="str">
            <v>批发和零售服务</v>
          </cell>
        </row>
        <row r="4150">
          <cell r="A4150" t="str">
            <v>C2301</v>
          </cell>
          <cell r="B4150" t="str">
            <v>批发服务</v>
          </cell>
        </row>
        <row r="4151">
          <cell r="A4151" t="str">
            <v>C230101</v>
          </cell>
          <cell r="B4151" t="str">
            <v>农畜产品批发服务</v>
          </cell>
        </row>
        <row r="4152">
          <cell r="A4152" t="str">
            <v>C230102</v>
          </cell>
          <cell r="B4152" t="str">
            <v>食品和饮料批发服务</v>
          </cell>
        </row>
        <row r="4153">
          <cell r="A4153" t="str">
            <v>C230103</v>
          </cell>
          <cell r="B4153" t="str">
            <v>纺织、服装和日用品批发服
务</v>
          </cell>
        </row>
        <row r="4154">
          <cell r="A4154" t="str">
            <v>C230104</v>
          </cell>
          <cell r="B4154" t="str">
            <v>文化、体育用品和器材批发服务</v>
          </cell>
        </row>
        <row r="4155">
          <cell r="A4155" t="str">
            <v>C230105</v>
          </cell>
          <cell r="B4155" t="str">
            <v>医药和医疗器材批发服务</v>
          </cell>
        </row>
        <row r="4156">
          <cell r="A4156" t="str">
            <v>C230106</v>
          </cell>
          <cell r="B4156" t="str">
            <v>矿产品、建材和化工产品批发服务</v>
          </cell>
        </row>
        <row r="4157">
          <cell r="A4157" t="str">
            <v>C230107</v>
          </cell>
          <cell r="B4157" t="str">
            <v>机械设备、五金交电和电子产品批发服务</v>
          </cell>
        </row>
        <row r="4158">
          <cell r="A4158" t="str">
            <v>C230199</v>
          </cell>
          <cell r="B4158" t="str">
            <v>其他批发服务</v>
          </cell>
        </row>
        <row r="4159">
          <cell r="A4159" t="str">
            <v>C2302</v>
          </cell>
          <cell r="B4159" t="str">
            <v>零售服务</v>
          </cell>
        </row>
        <row r="4160">
          <cell r="A4160" t="str">
            <v>C230201</v>
          </cell>
          <cell r="B4160" t="str">
            <v>综合零售服务</v>
          </cell>
        </row>
        <row r="4161">
          <cell r="A4161" t="str">
            <v>C230202</v>
          </cell>
          <cell r="B4161" t="str">
            <v>食品和饮料专门零售服务</v>
          </cell>
        </row>
        <row r="4162">
          <cell r="A4162" t="str">
            <v>C230203</v>
          </cell>
          <cell r="B4162" t="str">
            <v>纺织、服装和日用品专门零
售服务</v>
          </cell>
        </row>
        <row r="4163">
          <cell r="A4163" t="str">
            <v>C230204</v>
          </cell>
          <cell r="B4163" t="str">
            <v>文化、体育用品和器材专门零售服务</v>
          </cell>
        </row>
        <row r="4164">
          <cell r="A4164" t="str">
            <v>C230205</v>
          </cell>
          <cell r="B4164" t="str">
            <v>医药和医疗器材专门零售服
务</v>
          </cell>
        </row>
        <row r="4165">
          <cell r="A4165" t="str">
            <v>C230206</v>
          </cell>
          <cell r="B4165" t="str">
            <v>汽车、摩托车、燃料和零配件专门零售服务</v>
          </cell>
        </row>
        <row r="4166">
          <cell r="A4166" t="str">
            <v>C230207</v>
          </cell>
          <cell r="B4166" t="str">
            <v>家用电器和电子产品专门零
售服务</v>
          </cell>
        </row>
        <row r="4167">
          <cell r="A4167" t="str">
            <v>C230208</v>
          </cell>
          <cell r="B4167" t="str">
            <v>五金、家具和室内装修材料专门零售服务</v>
          </cell>
        </row>
        <row r="4168">
          <cell r="A4168" t="str">
            <v>C230299</v>
          </cell>
          <cell r="B4168" t="str">
            <v>无店铺和其他零售服务</v>
          </cell>
        </row>
        <row r="4169">
          <cell r="A4169" t="str">
            <v>C99</v>
          </cell>
          <cell r="B4169" t="str">
            <v>其他服务</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3" Type="http://schemas.openxmlformats.org/officeDocument/2006/relationships/vmlDrawing" Target="../drawings/vmlDrawing1.vml"/><Relationship Id="rId22" Type="http://schemas.openxmlformats.org/officeDocument/2006/relationships/hyperlink" Target="http://10.96.96.55/gdgpms/pms/planprocess/JavaScript:viewDetail('4028818c6c60b2f3016c998e364801ca')" TargetMode="External"/><Relationship Id="rId21" Type="http://schemas.openxmlformats.org/officeDocument/2006/relationships/ctrlProp" Target="../ctrlProps/ctrlProp18.xml"/><Relationship Id="rId20" Type="http://schemas.openxmlformats.org/officeDocument/2006/relationships/ctrlProp" Target="../ctrlProps/ctrlProp17.xml"/><Relationship Id="rId2" Type="http://schemas.openxmlformats.org/officeDocument/2006/relationships/drawing" Target="../drawings/drawing1.xml"/><Relationship Id="rId19" Type="http://schemas.openxmlformats.org/officeDocument/2006/relationships/ctrlProp" Target="../ctrlProps/ctrlProp16.xml"/><Relationship Id="rId18" Type="http://schemas.openxmlformats.org/officeDocument/2006/relationships/ctrlProp" Target="../ctrlProps/ctrlProp15.xml"/><Relationship Id="rId17" Type="http://schemas.openxmlformats.org/officeDocument/2006/relationships/ctrlProp" Target="../ctrlProps/ctrlProp14.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775"/>
  <sheetViews>
    <sheetView tabSelected="1" zoomScale="70" zoomScaleNormal="70" workbookViewId="0">
      <pane ySplit="5" topLeftCell="A6" activePane="bottomLeft" state="frozen"/>
      <selection/>
      <selection pane="bottomLeft" activeCell="F23" sqref="F23"/>
    </sheetView>
  </sheetViews>
  <sheetFormatPr defaultColWidth="9" defaultRowHeight="14.25"/>
  <cols>
    <col min="1" max="1" width="17.625" style="10" customWidth="1"/>
    <col min="2" max="2" width="34" style="10" customWidth="1"/>
    <col min="3" max="3" width="13.625" style="10" customWidth="1"/>
    <col min="4" max="4" width="20.875" style="10" customWidth="1"/>
    <col min="5" max="5" width="8.5" style="11" customWidth="1"/>
    <col min="6" max="6" width="8.25" style="11" customWidth="1"/>
    <col min="7" max="7" width="14.5" style="12" customWidth="1"/>
    <col min="8" max="8" width="13.75" style="12" customWidth="1"/>
    <col min="9" max="9" width="14.875" style="12" customWidth="1"/>
    <col min="10" max="11" width="12.75" style="12" customWidth="1"/>
    <col min="12" max="12" width="14" style="12" customWidth="1"/>
    <col min="13" max="14" width="12.75" style="12" customWidth="1"/>
    <col min="15" max="15" width="15.25" style="12" customWidth="1"/>
    <col min="16" max="16" width="23.875" style="10" customWidth="1"/>
    <col min="17" max="17" width="13.75" style="11" customWidth="1"/>
    <col min="18" max="18" width="10.25" style="11" customWidth="1"/>
    <col min="19" max="19" width="9.75" style="13" customWidth="1"/>
    <col min="20" max="16384" width="9" style="13"/>
  </cols>
  <sheetData>
    <row r="1" ht="21" customHeight="1" spans="1:1">
      <c r="A1" s="10" t="s">
        <v>0</v>
      </c>
    </row>
    <row r="2" ht="31.5" spans="1:18">
      <c r="A2" s="14" t="s">
        <v>1</v>
      </c>
      <c r="B2" s="14"/>
      <c r="C2" s="14"/>
      <c r="D2" s="14"/>
      <c r="E2" s="14"/>
      <c r="F2" s="14"/>
      <c r="G2" s="14"/>
      <c r="H2" s="14"/>
      <c r="I2" s="14"/>
      <c r="J2" s="14"/>
      <c r="K2" s="14"/>
      <c r="L2" s="14"/>
      <c r="M2" s="14"/>
      <c r="N2" s="14"/>
      <c r="O2" s="14"/>
      <c r="P2" s="14"/>
      <c r="Q2" s="14"/>
      <c r="R2" s="14"/>
    </row>
    <row r="3" spans="1:18">
      <c r="A3" s="15" t="s">
        <v>2</v>
      </c>
      <c r="B3" s="15"/>
      <c r="C3" s="15"/>
      <c r="D3" s="15"/>
      <c r="E3" s="16"/>
      <c r="F3" s="16"/>
      <c r="G3" s="17"/>
      <c r="H3" s="17"/>
      <c r="I3" s="17"/>
      <c r="J3" s="17"/>
      <c r="K3" s="17"/>
      <c r="L3" s="17"/>
      <c r="M3" s="17"/>
      <c r="N3" s="17"/>
      <c r="O3" s="17"/>
      <c r="P3" s="46" t="s">
        <v>3</v>
      </c>
      <c r="Q3" s="46"/>
      <c r="R3" s="46"/>
    </row>
    <row r="4" spans="1:18">
      <c r="A4" s="18" t="s">
        <v>4</v>
      </c>
      <c r="B4" s="18" t="s">
        <v>5</v>
      </c>
      <c r="C4" s="19" t="s">
        <v>6</v>
      </c>
      <c r="D4" s="18" t="s">
        <v>7</v>
      </c>
      <c r="E4" s="20" t="s">
        <v>8</v>
      </c>
      <c r="F4" s="20" t="s">
        <v>9</v>
      </c>
      <c r="G4" s="21" t="s">
        <v>10</v>
      </c>
      <c r="H4" s="21" t="s">
        <v>11</v>
      </c>
      <c r="I4" s="47" t="s">
        <v>12</v>
      </c>
      <c r="J4" s="47"/>
      <c r="K4" s="47"/>
      <c r="L4" s="47"/>
      <c r="M4" s="47"/>
      <c r="N4" s="47"/>
      <c r="O4" s="47"/>
      <c r="P4" s="18" t="s">
        <v>13</v>
      </c>
      <c r="Q4" s="20" t="s">
        <v>14</v>
      </c>
      <c r="R4" s="20" t="s">
        <v>15</v>
      </c>
    </row>
    <row r="5" ht="24" spans="1:18">
      <c r="A5" s="22"/>
      <c r="B5" s="22"/>
      <c r="C5" s="19"/>
      <c r="D5" s="22"/>
      <c r="E5" s="20"/>
      <c r="F5" s="20"/>
      <c r="G5" s="23"/>
      <c r="H5" s="23"/>
      <c r="I5" s="47" t="s">
        <v>16</v>
      </c>
      <c r="J5" s="47" t="s">
        <v>17</v>
      </c>
      <c r="K5" s="47" t="s">
        <v>18</v>
      </c>
      <c r="L5" s="47" t="s">
        <v>19</v>
      </c>
      <c r="M5" s="47" t="s">
        <v>20</v>
      </c>
      <c r="N5" s="47" t="s">
        <v>21</v>
      </c>
      <c r="O5" s="47" t="s">
        <v>22</v>
      </c>
      <c r="P5" s="22"/>
      <c r="Q5" s="20"/>
      <c r="R5" s="20"/>
    </row>
    <row r="6" ht="39" customHeight="1" spans="1:18">
      <c r="A6" s="24" t="s">
        <v>23</v>
      </c>
      <c r="B6" s="19"/>
      <c r="C6" s="19"/>
      <c r="D6" s="25"/>
      <c r="E6" s="20"/>
      <c r="F6" s="20"/>
      <c r="G6" s="26"/>
      <c r="H6" s="26">
        <f t="shared" ref="H6:O6" si="0">SUM(H7:H47)</f>
        <v>6389.9</v>
      </c>
      <c r="I6" s="26">
        <f t="shared" si="0"/>
        <v>4960.5</v>
      </c>
      <c r="J6" s="26">
        <f t="shared" si="0"/>
        <v>1429.4</v>
      </c>
      <c r="K6" s="26">
        <f t="shared" si="0"/>
        <v>0</v>
      </c>
      <c r="L6" s="26">
        <f t="shared" si="0"/>
        <v>0</v>
      </c>
      <c r="M6" s="26">
        <f t="shared" si="0"/>
        <v>0</v>
      </c>
      <c r="N6" s="26">
        <f t="shared" si="0"/>
        <v>0</v>
      </c>
      <c r="O6" s="26">
        <f t="shared" si="0"/>
        <v>0</v>
      </c>
      <c r="P6" s="19"/>
      <c r="Q6" s="20"/>
      <c r="R6" s="48"/>
    </row>
    <row r="7" spans="1:18">
      <c r="A7" s="27" t="s">
        <v>24</v>
      </c>
      <c r="B7" s="28" t="s">
        <v>25</v>
      </c>
      <c r="C7" s="28" t="s">
        <v>26</v>
      </c>
      <c r="D7" s="28" t="s">
        <v>27</v>
      </c>
      <c r="E7" s="29" t="s">
        <v>28</v>
      </c>
      <c r="F7" s="29">
        <v>1</v>
      </c>
      <c r="G7" s="30">
        <v>75</v>
      </c>
      <c r="H7" s="30">
        <v>75</v>
      </c>
      <c r="I7" s="30">
        <v>75</v>
      </c>
      <c r="J7" s="30"/>
      <c r="K7" s="30"/>
      <c r="L7" s="30"/>
      <c r="M7" s="30"/>
      <c r="N7" s="30"/>
      <c r="O7" s="30"/>
      <c r="P7" s="28"/>
      <c r="Q7" s="49">
        <v>43466</v>
      </c>
      <c r="R7" s="49"/>
    </row>
    <row r="8" ht="24" spans="1:18">
      <c r="A8" s="27" t="s">
        <v>29</v>
      </c>
      <c r="B8" s="28" t="s">
        <v>30</v>
      </c>
      <c r="C8" s="28" t="s">
        <v>31</v>
      </c>
      <c r="D8" s="28" t="s">
        <v>32</v>
      </c>
      <c r="E8" s="31">
        <v>1</v>
      </c>
      <c r="F8" s="29">
        <v>1</v>
      </c>
      <c r="G8" s="30">
        <v>39</v>
      </c>
      <c r="H8" s="30">
        <v>39</v>
      </c>
      <c r="I8" s="30">
        <v>39</v>
      </c>
      <c r="J8" s="30"/>
      <c r="K8" s="30"/>
      <c r="L8" s="30"/>
      <c r="M8" s="30"/>
      <c r="N8" s="30"/>
      <c r="O8" s="30"/>
      <c r="P8" s="28"/>
      <c r="Q8" s="49">
        <v>43480</v>
      </c>
      <c r="R8" s="49"/>
    </row>
    <row r="9" spans="1:18">
      <c r="A9" s="27"/>
      <c r="B9" s="28" t="s">
        <v>33</v>
      </c>
      <c r="C9" s="28" t="s">
        <v>31</v>
      </c>
      <c r="D9" s="28" t="s">
        <v>32</v>
      </c>
      <c r="E9" s="31">
        <v>1</v>
      </c>
      <c r="F9" s="29">
        <v>1</v>
      </c>
      <c r="G9" s="30">
        <v>40</v>
      </c>
      <c r="H9" s="30">
        <v>40</v>
      </c>
      <c r="I9" s="30">
        <v>40</v>
      </c>
      <c r="J9" s="30"/>
      <c r="K9" s="30"/>
      <c r="L9" s="30"/>
      <c r="M9" s="30"/>
      <c r="N9" s="30"/>
      <c r="O9" s="30"/>
      <c r="P9" s="28"/>
      <c r="Q9" s="49">
        <v>43497</v>
      </c>
      <c r="R9" s="49"/>
    </row>
    <row r="10" spans="1:18">
      <c r="A10" s="27" t="s">
        <v>34</v>
      </c>
      <c r="B10" s="28" t="s">
        <v>35</v>
      </c>
      <c r="C10" s="28" t="s">
        <v>36</v>
      </c>
      <c r="D10" s="28" t="s">
        <v>37</v>
      </c>
      <c r="E10" s="29" t="s">
        <v>28</v>
      </c>
      <c r="F10" s="29">
        <v>4</v>
      </c>
      <c r="G10" s="30">
        <v>75</v>
      </c>
      <c r="H10" s="30">
        <v>300</v>
      </c>
      <c r="I10" s="30">
        <v>300</v>
      </c>
      <c r="J10" s="30"/>
      <c r="K10" s="30"/>
      <c r="L10" s="30"/>
      <c r="M10" s="30"/>
      <c r="N10" s="30"/>
      <c r="O10" s="30"/>
      <c r="P10" s="28"/>
      <c r="Q10" s="49">
        <v>43417</v>
      </c>
      <c r="R10" s="49"/>
    </row>
    <row r="11" spans="1:18">
      <c r="A11" s="27" t="s">
        <v>38</v>
      </c>
      <c r="B11" s="28" t="s">
        <v>39</v>
      </c>
      <c r="C11" s="28" t="s">
        <v>40</v>
      </c>
      <c r="D11" s="28" t="s">
        <v>41</v>
      </c>
      <c r="E11" s="29" t="s">
        <v>42</v>
      </c>
      <c r="F11" s="29">
        <v>10</v>
      </c>
      <c r="G11" s="30">
        <v>50</v>
      </c>
      <c r="H11" s="30">
        <v>500</v>
      </c>
      <c r="I11" s="30">
        <v>500</v>
      </c>
      <c r="J11" s="30"/>
      <c r="K11" s="30"/>
      <c r="L11" s="30"/>
      <c r="M11" s="30"/>
      <c r="N11" s="30"/>
      <c r="O11" s="30"/>
      <c r="P11" s="28"/>
      <c r="Q11" s="49">
        <v>43466</v>
      </c>
      <c r="R11" s="49"/>
    </row>
    <row r="12" spans="1:18">
      <c r="A12" s="27"/>
      <c r="B12" s="28" t="s">
        <v>43</v>
      </c>
      <c r="C12" s="28" t="s">
        <v>44</v>
      </c>
      <c r="D12" s="28" t="s">
        <v>45</v>
      </c>
      <c r="E12" s="29" t="s">
        <v>46</v>
      </c>
      <c r="F12" s="29">
        <v>200</v>
      </c>
      <c r="G12" s="30">
        <v>1</v>
      </c>
      <c r="H12" s="30">
        <v>200</v>
      </c>
      <c r="I12" s="30">
        <v>200</v>
      </c>
      <c r="J12" s="30"/>
      <c r="K12" s="30"/>
      <c r="L12" s="30"/>
      <c r="M12" s="30"/>
      <c r="N12" s="30"/>
      <c r="O12" s="30"/>
      <c r="P12" s="28"/>
      <c r="Q12" s="49">
        <v>43466</v>
      </c>
      <c r="R12" s="49"/>
    </row>
    <row r="13" spans="1:18">
      <c r="A13" s="27" t="s">
        <v>47</v>
      </c>
      <c r="B13" s="28" t="s">
        <v>48</v>
      </c>
      <c r="C13" s="28" t="s">
        <v>49</v>
      </c>
      <c r="D13" s="28" t="s">
        <v>50</v>
      </c>
      <c r="E13" s="29" t="s">
        <v>51</v>
      </c>
      <c r="F13" s="29">
        <v>5</v>
      </c>
      <c r="G13" s="30">
        <v>0.2</v>
      </c>
      <c r="H13" s="30">
        <v>1</v>
      </c>
      <c r="I13" s="30">
        <v>1</v>
      </c>
      <c r="J13" s="30"/>
      <c r="K13" s="30"/>
      <c r="L13" s="30"/>
      <c r="M13" s="30"/>
      <c r="N13" s="30"/>
      <c r="O13" s="30"/>
      <c r="P13" s="28"/>
      <c r="Q13" s="49">
        <v>43417</v>
      </c>
      <c r="R13" s="49"/>
    </row>
    <row r="14" spans="1:18">
      <c r="A14" s="27"/>
      <c r="B14" s="28"/>
      <c r="C14" s="28" t="s">
        <v>52</v>
      </c>
      <c r="D14" s="28" t="s">
        <v>53</v>
      </c>
      <c r="E14" s="29" t="s">
        <v>54</v>
      </c>
      <c r="F14" s="29">
        <v>1</v>
      </c>
      <c r="G14" s="30">
        <v>3</v>
      </c>
      <c r="H14" s="30">
        <v>3</v>
      </c>
      <c r="I14" s="30">
        <v>3</v>
      </c>
      <c r="J14" s="30"/>
      <c r="K14" s="30"/>
      <c r="L14" s="30"/>
      <c r="M14" s="30"/>
      <c r="N14" s="30"/>
      <c r="O14" s="30"/>
      <c r="P14" s="28"/>
      <c r="Q14" s="49">
        <v>43556</v>
      </c>
      <c r="R14" s="49"/>
    </row>
    <row r="15" spans="1:18">
      <c r="A15" s="27"/>
      <c r="B15" s="28"/>
      <c r="C15" s="28" t="s">
        <v>55</v>
      </c>
      <c r="D15" s="28" t="s">
        <v>56</v>
      </c>
      <c r="E15" s="29" t="s">
        <v>57</v>
      </c>
      <c r="F15" s="29">
        <v>5</v>
      </c>
      <c r="G15" s="30">
        <v>0.3</v>
      </c>
      <c r="H15" s="30">
        <v>1.5</v>
      </c>
      <c r="I15" s="30">
        <v>1.5</v>
      </c>
      <c r="J15" s="30"/>
      <c r="K15" s="30"/>
      <c r="L15" s="30"/>
      <c r="M15" s="30"/>
      <c r="N15" s="30"/>
      <c r="O15" s="30"/>
      <c r="P15" s="28"/>
      <c r="Q15" s="49">
        <v>43417</v>
      </c>
      <c r="R15" s="49"/>
    </row>
    <row r="16" spans="1:18">
      <c r="A16" s="27" t="s">
        <v>58</v>
      </c>
      <c r="B16" s="28" t="s">
        <v>59</v>
      </c>
      <c r="C16" s="28" t="s">
        <v>60</v>
      </c>
      <c r="D16" s="28" t="s">
        <v>61</v>
      </c>
      <c r="E16" s="29" t="s">
        <v>28</v>
      </c>
      <c r="F16" s="29">
        <v>1</v>
      </c>
      <c r="G16" s="30">
        <v>50</v>
      </c>
      <c r="H16" s="30">
        <v>50</v>
      </c>
      <c r="I16" s="30">
        <v>50</v>
      </c>
      <c r="J16" s="30"/>
      <c r="K16" s="30"/>
      <c r="L16" s="30"/>
      <c r="M16" s="30"/>
      <c r="N16" s="30"/>
      <c r="O16" s="30"/>
      <c r="P16" s="28"/>
      <c r="Q16" s="49">
        <v>43101</v>
      </c>
      <c r="R16" s="50"/>
    </row>
    <row r="17" spans="1:18">
      <c r="A17" s="27"/>
      <c r="B17" s="28" t="s">
        <v>62</v>
      </c>
      <c r="C17" s="28" t="s">
        <v>63</v>
      </c>
      <c r="D17" s="28" t="s">
        <v>64</v>
      </c>
      <c r="E17" s="29" t="s">
        <v>28</v>
      </c>
      <c r="F17" s="29">
        <v>1</v>
      </c>
      <c r="G17" s="30">
        <v>43</v>
      </c>
      <c r="H17" s="30">
        <v>43</v>
      </c>
      <c r="I17" s="30">
        <v>43</v>
      </c>
      <c r="J17" s="30"/>
      <c r="K17" s="30"/>
      <c r="L17" s="30"/>
      <c r="M17" s="30"/>
      <c r="N17" s="30"/>
      <c r="O17" s="30"/>
      <c r="P17" s="28"/>
      <c r="Q17" s="49">
        <v>43101</v>
      </c>
      <c r="R17" s="51"/>
    </row>
    <row r="18" spans="1:18">
      <c r="A18" s="27"/>
      <c r="B18" s="28" t="s">
        <v>65</v>
      </c>
      <c r="C18" s="28" t="s">
        <v>66</v>
      </c>
      <c r="D18" s="28" t="s">
        <v>67</v>
      </c>
      <c r="E18" s="29" t="s">
        <v>28</v>
      </c>
      <c r="F18" s="29">
        <v>1</v>
      </c>
      <c r="G18" s="30">
        <v>50</v>
      </c>
      <c r="H18" s="30">
        <v>50</v>
      </c>
      <c r="I18" s="30">
        <v>50</v>
      </c>
      <c r="J18" s="30"/>
      <c r="K18" s="30"/>
      <c r="L18" s="30"/>
      <c r="M18" s="30"/>
      <c r="N18" s="30"/>
      <c r="O18" s="30"/>
      <c r="P18" s="28"/>
      <c r="Q18" s="49">
        <v>43466</v>
      </c>
      <c r="R18" s="51"/>
    </row>
    <row r="19" spans="1:18">
      <c r="A19" s="27"/>
      <c r="B19" s="28" t="s">
        <v>68</v>
      </c>
      <c r="C19" s="28" t="s">
        <v>69</v>
      </c>
      <c r="D19" s="28" t="s">
        <v>70</v>
      </c>
      <c r="E19" s="29" t="s">
        <v>28</v>
      </c>
      <c r="F19" s="29">
        <v>1</v>
      </c>
      <c r="G19" s="30">
        <v>100</v>
      </c>
      <c r="H19" s="30">
        <v>100</v>
      </c>
      <c r="I19" s="30">
        <v>100</v>
      </c>
      <c r="J19" s="30"/>
      <c r="K19" s="30"/>
      <c r="L19" s="30"/>
      <c r="M19" s="30"/>
      <c r="N19" s="30"/>
      <c r="O19" s="30"/>
      <c r="P19" s="28"/>
      <c r="Q19" s="49">
        <v>43466</v>
      </c>
      <c r="R19" s="51"/>
    </row>
    <row r="20" spans="1:18">
      <c r="A20" s="27"/>
      <c r="B20" s="28" t="s">
        <v>71</v>
      </c>
      <c r="C20" s="28" t="s">
        <v>72</v>
      </c>
      <c r="D20" s="28" t="s">
        <v>73</v>
      </c>
      <c r="E20" s="29" t="s">
        <v>28</v>
      </c>
      <c r="F20" s="29">
        <v>1</v>
      </c>
      <c r="G20" s="30">
        <v>75</v>
      </c>
      <c r="H20" s="30">
        <v>75</v>
      </c>
      <c r="I20" s="30">
        <v>75</v>
      </c>
      <c r="J20" s="30"/>
      <c r="K20" s="30"/>
      <c r="L20" s="30"/>
      <c r="M20" s="30"/>
      <c r="N20" s="30"/>
      <c r="O20" s="30"/>
      <c r="P20" s="28"/>
      <c r="Q20" s="49">
        <v>43466</v>
      </c>
      <c r="R20" s="50"/>
    </row>
    <row r="21" spans="1:18">
      <c r="A21" s="27"/>
      <c r="B21" s="28" t="s">
        <v>74</v>
      </c>
      <c r="C21" s="28" t="s">
        <v>75</v>
      </c>
      <c r="D21" s="28" t="s">
        <v>76</v>
      </c>
      <c r="E21" s="29" t="s">
        <v>42</v>
      </c>
      <c r="F21" s="29">
        <v>1</v>
      </c>
      <c r="G21" s="30">
        <v>600</v>
      </c>
      <c r="H21" s="30">
        <v>600</v>
      </c>
      <c r="I21" s="30">
        <v>600</v>
      </c>
      <c r="J21" s="30"/>
      <c r="K21" s="30"/>
      <c r="L21" s="30"/>
      <c r="M21" s="30"/>
      <c r="N21" s="30"/>
      <c r="O21" s="30"/>
      <c r="P21" s="28"/>
      <c r="Q21" s="49">
        <v>43466</v>
      </c>
      <c r="R21" s="51"/>
    </row>
    <row r="22" spans="1:18">
      <c r="A22" s="27"/>
      <c r="B22" s="28" t="s">
        <v>77</v>
      </c>
      <c r="C22" s="28" t="s">
        <v>75</v>
      </c>
      <c r="D22" s="28" t="s">
        <v>76</v>
      </c>
      <c r="E22" s="29" t="s">
        <v>42</v>
      </c>
      <c r="F22" s="29">
        <v>1</v>
      </c>
      <c r="G22" s="30">
        <v>105</v>
      </c>
      <c r="H22" s="30">
        <v>105</v>
      </c>
      <c r="I22" s="30">
        <v>105</v>
      </c>
      <c r="J22" s="30"/>
      <c r="K22" s="30"/>
      <c r="L22" s="30"/>
      <c r="M22" s="30"/>
      <c r="N22" s="30"/>
      <c r="O22" s="30"/>
      <c r="P22" s="28"/>
      <c r="Q22" s="49">
        <v>43466</v>
      </c>
      <c r="R22" s="51"/>
    </row>
    <row r="23" ht="24" spans="1:18">
      <c r="A23" s="27"/>
      <c r="B23" s="28" t="s">
        <v>78</v>
      </c>
      <c r="C23" s="28" t="s">
        <v>79</v>
      </c>
      <c r="D23" s="28" t="s">
        <v>80</v>
      </c>
      <c r="E23" s="29" t="s">
        <v>42</v>
      </c>
      <c r="F23" s="29">
        <v>1</v>
      </c>
      <c r="G23" s="30">
        <v>85</v>
      </c>
      <c r="H23" s="30">
        <v>85</v>
      </c>
      <c r="I23" s="30">
        <v>85</v>
      </c>
      <c r="J23" s="30"/>
      <c r="K23" s="30"/>
      <c r="L23" s="30"/>
      <c r="M23" s="30"/>
      <c r="N23" s="30"/>
      <c r="O23" s="30"/>
      <c r="P23" s="28"/>
      <c r="Q23" s="49">
        <v>43466</v>
      </c>
      <c r="R23" s="51"/>
    </row>
    <row r="24" spans="1:18">
      <c r="A24" s="27"/>
      <c r="B24" s="28" t="s">
        <v>81</v>
      </c>
      <c r="C24" s="28" t="s">
        <v>82</v>
      </c>
      <c r="D24" s="28" t="s">
        <v>83</v>
      </c>
      <c r="E24" s="29" t="s">
        <v>42</v>
      </c>
      <c r="F24" s="29">
        <v>1</v>
      </c>
      <c r="G24" s="30">
        <v>100</v>
      </c>
      <c r="H24" s="30">
        <v>100</v>
      </c>
      <c r="I24" s="30">
        <v>100</v>
      </c>
      <c r="J24" s="30"/>
      <c r="K24" s="30"/>
      <c r="L24" s="30"/>
      <c r="M24" s="30"/>
      <c r="N24" s="30"/>
      <c r="O24" s="30"/>
      <c r="P24" s="28"/>
      <c r="Q24" s="49">
        <v>43466</v>
      </c>
      <c r="R24" s="51"/>
    </row>
    <row r="25" spans="1:18">
      <c r="A25" s="27"/>
      <c r="B25" s="28" t="s">
        <v>84</v>
      </c>
      <c r="C25" s="28" t="s">
        <v>85</v>
      </c>
      <c r="D25" s="28" t="s">
        <v>86</v>
      </c>
      <c r="E25" s="29" t="s">
        <v>28</v>
      </c>
      <c r="F25" s="29">
        <v>1</v>
      </c>
      <c r="G25" s="30">
        <v>300</v>
      </c>
      <c r="H25" s="30">
        <v>300</v>
      </c>
      <c r="I25" s="30">
        <v>300</v>
      </c>
      <c r="J25" s="30"/>
      <c r="K25" s="30"/>
      <c r="L25" s="30"/>
      <c r="M25" s="30"/>
      <c r="N25" s="30"/>
      <c r="O25" s="30"/>
      <c r="P25" s="28"/>
      <c r="Q25" s="49">
        <v>43101</v>
      </c>
      <c r="R25" s="51"/>
    </row>
    <row r="26" ht="24" spans="1:18">
      <c r="A26" s="27"/>
      <c r="B26" s="28" t="s">
        <v>87</v>
      </c>
      <c r="C26" s="28" t="s">
        <v>75</v>
      </c>
      <c r="D26" s="28" t="s">
        <v>76</v>
      </c>
      <c r="E26" s="29" t="s">
        <v>42</v>
      </c>
      <c r="F26" s="29">
        <v>1</v>
      </c>
      <c r="G26" s="30">
        <v>100</v>
      </c>
      <c r="H26" s="30">
        <v>100</v>
      </c>
      <c r="I26" s="30">
        <v>100</v>
      </c>
      <c r="J26" s="30"/>
      <c r="K26" s="30"/>
      <c r="L26" s="30"/>
      <c r="M26" s="30"/>
      <c r="N26" s="30"/>
      <c r="O26" s="30"/>
      <c r="P26" s="28"/>
      <c r="Q26" s="49">
        <v>43101</v>
      </c>
      <c r="R26" s="50"/>
    </row>
    <row r="27" spans="1:18">
      <c r="A27" s="27"/>
      <c r="B27" s="28" t="s">
        <v>88</v>
      </c>
      <c r="C27" s="28" t="s">
        <v>75</v>
      </c>
      <c r="D27" s="28" t="s">
        <v>76</v>
      </c>
      <c r="E27" s="29" t="s">
        <v>42</v>
      </c>
      <c r="F27" s="29">
        <v>1</v>
      </c>
      <c r="G27" s="30">
        <v>160</v>
      </c>
      <c r="H27" s="30">
        <v>160</v>
      </c>
      <c r="I27" s="30">
        <v>160</v>
      </c>
      <c r="J27" s="30"/>
      <c r="K27" s="30"/>
      <c r="L27" s="30"/>
      <c r="M27" s="30"/>
      <c r="N27" s="30"/>
      <c r="O27" s="30"/>
      <c r="P27" s="28"/>
      <c r="Q27" s="49">
        <v>43101</v>
      </c>
      <c r="R27" s="51"/>
    </row>
    <row r="28" spans="1:18">
      <c r="A28" s="27"/>
      <c r="B28" s="28" t="s">
        <v>89</v>
      </c>
      <c r="C28" s="28" t="s">
        <v>69</v>
      </c>
      <c r="D28" s="28" t="s">
        <v>70</v>
      </c>
      <c r="E28" s="29" t="s">
        <v>28</v>
      </c>
      <c r="F28" s="29">
        <v>1</v>
      </c>
      <c r="G28" s="30">
        <v>100</v>
      </c>
      <c r="H28" s="30">
        <v>100</v>
      </c>
      <c r="I28" s="30">
        <v>100</v>
      </c>
      <c r="J28" s="30"/>
      <c r="K28" s="30"/>
      <c r="L28" s="30"/>
      <c r="M28" s="30"/>
      <c r="N28" s="30"/>
      <c r="O28" s="30"/>
      <c r="P28" s="28"/>
      <c r="Q28" s="49">
        <v>43466</v>
      </c>
      <c r="R28" s="51"/>
    </row>
    <row r="29" spans="1:18">
      <c r="A29" s="27"/>
      <c r="B29" s="28" t="s">
        <v>90</v>
      </c>
      <c r="C29" s="28" t="s">
        <v>91</v>
      </c>
      <c r="D29" s="28" t="s">
        <v>92</v>
      </c>
      <c r="E29" s="29" t="s">
        <v>28</v>
      </c>
      <c r="F29" s="29">
        <v>1</v>
      </c>
      <c r="G29" s="30">
        <v>30</v>
      </c>
      <c r="H29" s="30">
        <v>30</v>
      </c>
      <c r="I29" s="30">
        <v>30</v>
      </c>
      <c r="J29" s="30"/>
      <c r="K29" s="30"/>
      <c r="L29" s="30"/>
      <c r="M29" s="30"/>
      <c r="N29" s="30"/>
      <c r="O29" s="30"/>
      <c r="P29" s="28"/>
      <c r="Q29" s="49">
        <v>43466</v>
      </c>
      <c r="R29" s="51"/>
    </row>
    <row r="30" spans="1:18">
      <c r="A30" s="27" t="s">
        <v>93</v>
      </c>
      <c r="B30" s="28" t="s">
        <v>94</v>
      </c>
      <c r="C30" s="28" t="s">
        <v>95</v>
      </c>
      <c r="D30" s="28" t="s">
        <v>96</v>
      </c>
      <c r="E30" s="29" t="s">
        <v>28</v>
      </c>
      <c r="F30" s="29">
        <v>1</v>
      </c>
      <c r="G30" s="30">
        <v>280</v>
      </c>
      <c r="H30" s="30">
        <v>280</v>
      </c>
      <c r="I30" s="30">
        <v>280</v>
      </c>
      <c r="J30" s="30"/>
      <c r="K30" s="30"/>
      <c r="L30" s="30"/>
      <c r="M30" s="30"/>
      <c r="N30" s="30"/>
      <c r="O30" s="30"/>
      <c r="P30" s="28"/>
      <c r="Q30" s="49">
        <v>43531</v>
      </c>
      <c r="R30" s="49"/>
    </row>
    <row r="31" ht="24" spans="1:18">
      <c r="A31" s="27" t="s">
        <v>97</v>
      </c>
      <c r="B31" s="28" t="s">
        <v>98</v>
      </c>
      <c r="C31" s="28" t="s">
        <v>99</v>
      </c>
      <c r="D31" s="28" t="s">
        <v>100</v>
      </c>
      <c r="E31" s="29" t="s">
        <v>101</v>
      </c>
      <c r="F31" s="29">
        <v>1</v>
      </c>
      <c r="G31" s="30">
        <v>30</v>
      </c>
      <c r="H31" s="30">
        <v>30</v>
      </c>
      <c r="I31" s="30">
        <v>30</v>
      </c>
      <c r="J31" s="30"/>
      <c r="K31" s="30"/>
      <c r="L31" s="30"/>
      <c r="M31" s="30"/>
      <c r="N31" s="30"/>
      <c r="O31" s="30"/>
      <c r="P31" s="28"/>
      <c r="Q31" s="49">
        <v>43466</v>
      </c>
      <c r="R31" s="49"/>
    </row>
    <row r="32" ht="24" spans="1:18">
      <c r="A32" s="27" t="s">
        <v>102</v>
      </c>
      <c r="B32" s="28" t="s">
        <v>103</v>
      </c>
      <c r="C32" s="28" t="s">
        <v>104</v>
      </c>
      <c r="D32" s="28" t="s">
        <v>105</v>
      </c>
      <c r="E32" s="29" t="s">
        <v>28</v>
      </c>
      <c r="F32" s="29">
        <v>1</v>
      </c>
      <c r="G32" s="30">
        <v>90</v>
      </c>
      <c r="H32" s="30">
        <v>90</v>
      </c>
      <c r="I32" s="30">
        <v>90</v>
      </c>
      <c r="J32" s="30"/>
      <c r="K32" s="30"/>
      <c r="L32" s="30"/>
      <c r="M32" s="30"/>
      <c r="N32" s="30"/>
      <c r="O32" s="30"/>
      <c r="P32" s="28"/>
      <c r="Q32" s="49">
        <v>43830</v>
      </c>
      <c r="R32" s="49"/>
    </row>
    <row r="33" spans="1:18">
      <c r="A33" s="27"/>
      <c r="B33" s="28" t="s">
        <v>106</v>
      </c>
      <c r="C33" s="28" t="s">
        <v>107</v>
      </c>
      <c r="D33" s="28" t="s">
        <v>108</v>
      </c>
      <c r="E33" s="29" t="s">
        <v>28</v>
      </c>
      <c r="F33" s="29">
        <v>1</v>
      </c>
      <c r="G33" s="30">
        <v>60</v>
      </c>
      <c r="H33" s="30">
        <v>60</v>
      </c>
      <c r="I33" s="30">
        <v>60</v>
      </c>
      <c r="J33" s="30"/>
      <c r="K33" s="30"/>
      <c r="L33" s="30"/>
      <c r="M33" s="30"/>
      <c r="N33" s="30"/>
      <c r="O33" s="30"/>
      <c r="P33" s="28"/>
      <c r="Q33" s="49">
        <v>43830</v>
      </c>
      <c r="R33" s="49"/>
    </row>
    <row r="34" spans="1:18">
      <c r="A34" s="27" t="s">
        <v>109</v>
      </c>
      <c r="B34" s="28" t="s">
        <v>110</v>
      </c>
      <c r="C34" s="28" t="s">
        <v>111</v>
      </c>
      <c r="D34" s="28" t="s">
        <v>112</v>
      </c>
      <c r="E34" s="29" t="s">
        <v>113</v>
      </c>
      <c r="F34" s="29">
        <v>1</v>
      </c>
      <c r="G34" s="30">
        <v>200</v>
      </c>
      <c r="H34" s="30">
        <v>200</v>
      </c>
      <c r="I34" s="30">
        <v>200</v>
      </c>
      <c r="J34" s="30"/>
      <c r="K34" s="30"/>
      <c r="L34" s="30"/>
      <c r="M34" s="30"/>
      <c r="N34" s="30"/>
      <c r="O34" s="30"/>
      <c r="P34" s="28"/>
      <c r="Q34" s="49">
        <v>43617</v>
      </c>
      <c r="R34" s="49"/>
    </row>
    <row r="35" ht="24" spans="1:18">
      <c r="A35" s="27" t="s">
        <v>114</v>
      </c>
      <c r="B35" s="28" t="s">
        <v>115</v>
      </c>
      <c r="C35" s="28" t="s">
        <v>116</v>
      </c>
      <c r="D35" s="28" t="s">
        <v>117</v>
      </c>
      <c r="E35" s="29" t="s">
        <v>101</v>
      </c>
      <c r="F35" s="29">
        <v>1</v>
      </c>
      <c r="G35" s="30">
        <v>410</v>
      </c>
      <c r="H35" s="30">
        <v>410</v>
      </c>
      <c r="I35" s="30">
        <v>410</v>
      </c>
      <c r="J35" s="30"/>
      <c r="K35" s="30"/>
      <c r="L35" s="30"/>
      <c r="M35" s="30"/>
      <c r="N35" s="30"/>
      <c r="O35" s="30"/>
      <c r="P35" s="28"/>
      <c r="Q35" s="49">
        <v>43556</v>
      </c>
      <c r="R35" s="49"/>
    </row>
    <row r="36" spans="1:18">
      <c r="A36" s="27"/>
      <c r="B36" s="28" t="s">
        <v>118</v>
      </c>
      <c r="C36" s="28" t="s">
        <v>116</v>
      </c>
      <c r="D36" s="28" t="s">
        <v>117</v>
      </c>
      <c r="E36" s="29" t="s">
        <v>101</v>
      </c>
      <c r="F36" s="29">
        <v>1</v>
      </c>
      <c r="G36" s="30">
        <v>68</v>
      </c>
      <c r="H36" s="30">
        <v>68</v>
      </c>
      <c r="I36" s="30">
        <v>68</v>
      </c>
      <c r="J36" s="30"/>
      <c r="K36" s="30"/>
      <c r="L36" s="30"/>
      <c r="M36" s="30"/>
      <c r="N36" s="30"/>
      <c r="O36" s="30"/>
      <c r="P36" s="28"/>
      <c r="Q36" s="49">
        <v>43525</v>
      </c>
      <c r="R36" s="49"/>
    </row>
    <row r="37" spans="1:18">
      <c r="A37" s="27"/>
      <c r="B37" s="28" t="s">
        <v>119</v>
      </c>
      <c r="C37" s="28" t="s">
        <v>116</v>
      </c>
      <c r="D37" s="28" t="s">
        <v>117</v>
      </c>
      <c r="E37" s="29" t="s">
        <v>101</v>
      </c>
      <c r="F37" s="29">
        <v>1</v>
      </c>
      <c r="G37" s="30">
        <v>150</v>
      </c>
      <c r="H37" s="30">
        <v>150</v>
      </c>
      <c r="I37" s="30">
        <v>150</v>
      </c>
      <c r="J37" s="30"/>
      <c r="K37" s="30"/>
      <c r="L37" s="30"/>
      <c r="M37" s="30"/>
      <c r="N37" s="30"/>
      <c r="O37" s="30"/>
      <c r="P37" s="28"/>
      <c r="Q37" s="49">
        <v>43435</v>
      </c>
      <c r="R37" s="49"/>
    </row>
    <row r="38" spans="1:18">
      <c r="A38" s="27" t="s">
        <v>120</v>
      </c>
      <c r="B38" s="28" t="s">
        <v>121</v>
      </c>
      <c r="C38" s="28" t="s">
        <v>122</v>
      </c>
      <c r="D38" s="28" t="s">
        <v>123</v>
      </c>
      <c r="E38" s="29" t="s">
        <v>124</v>
      </c>
      <c r="F38" s="29">
        <v>100</v>
      </c>
      <c r="G38" s="30">
        <v>1</v>
      </c>
      <c r="H38" s="30">
        <v>100</v>
      </c>
      <c r="I38" s="30"/>
      <c r="J38" s="30">
        <v>100</v>
      </c>
      <c r="K38" s="30"/>
      <c r="L38" s="30"/>
      <c r="M38" s="30"/>
      <c r="N38" s="30"/>
      <c r="O38" s="30"/>
      <c r="P38" s="28"/>
      <c r="Q38" s="49">
        <v>43480</v>
      </c>
      <c r="R38" s="49"/>
    </row>
    <row r="39" spans="1:18">
      <c r="A39" s="27"/>
      <c r="B39" s="28" t="s">
        <v>125</v>
      </c>
      <c r="C39" s="28" t="s">
        <v>126</v>
      </c>
      <c r="D39" s="28" t="s">
        <v>127</v>
      </c>
      <c r="E39" s="29" t="s">
        <v>128</v>
      </c>
      <c r="F39" s="29">
        <v>100</v>
      </c>
      <c r="G39" s="30">
        <v>1</v>
      </c>
      <c r="H39" s="30">
        <v>100</v>
      </c>
      <c r="I39" s="30"/>
      <c r="J39" s="30">
        <v>100</v>
      </c>
      <c r="K39" s="30"/>
      <c r="L39" s="30"/>
      <c r="M39" s="30"/>
      <c r="N39" s="30"/>
      <c r="O39" s="30"/>
      <c r="P39" s="28"/>
      <c r="Q39" s="49">
        <v>43544</v>
      </c>
      <c r="R39" s="49"/>
    </row>
    <row r="40" spans="1:18">
      <c r="A40" s="27" t="s">
        <v>129</v>
      </c>
      <c r="B40" s="28" t="s">
        <v>130</v>
      </c>
      <c r="C40" s="28" t="s">
        <v>131</v>
      </c>
      <c r="D40" s="28" t="s">
        <v>132</v>
      </c>
      <c r="E40" s="29" t="s">
        <v>28</v>
      </c>
      <c r="F40" s="29">
        <v>1</v>
      </c>
      <c r="G40" s="30">
        <v>400</v>
      </c>
      <c r="H40" s="30">
        <v>400</v>
      </c>
      <c r="I40" s="30"/>
      <c r="J40" s="30">
        <v>400</v>
      </c>
      <c r="K40" s="30"/>
      <c r="L40" s="30"/>
      <c r="M40" s="30"/>
      <c r="N40" s="30"/>
      <c r="O40" s="30"/>
      <c r="P40" s="28"/>
      <c r="Q40" s="49">
        <v>43585</v>
      </c>
      <c r="R40" s="49"/>
    </row>
    <row r="41" spans="1:18">
      <c r="A41" s="27"/>
      <c r="B41" s="28" t="s">
        <v>133</v>
      </c>
      <c r="C41" s="28" t="s">
        <v>131</v>
      </c>
      <c r="D41" s="28" t="s">
        <v>132</v>
      </c>
      <c r="E41" s="29" t="s">
        <v>28</v>
      </c>
      <c r="F41" s="29">
        <v>1</v>
      </c>
      <c r="G41" s="30">
        <v>300</v>
      </c>
      <c r="H41" s="30">
        <v>300</v>
      </c>
      <c r="I41" s="30"/>
      <c r="J41" s="30">
        <v>300</v>
      </c>
      <c r="K41" s="30"/>
      <c r="L41" s="30"/>
      <c r="M41" s="30"/>
      <c r="N41" s="30"/>
      <c r="O41" s="30"/>
      <c r="P41" s="28"/>
      <c r="Q41" s="49">
        <v>43585</v>
      </c>
      <c r="R41" s="49"/>
    </row>
    <row r="42" spans="1:18">
      <c r="A42" s="27"/>
      <c r="B42" s="28" t="s">
        <v>134</v>
      </c>
      <c r="C42" s="28" t="s">
        <v>131</v>
      </c>
      <c r="D42" s="28" t="s">
        <v>132</v>
      </c>
      <c r="E42" s="29" t="s">
        <v>28</v>
      </c>
      <c r="F42" s="29">
        <v>1</v>
      </c>
      <c r="G42" s="30">
        <v>129.4</v>
      </c>
      <c r="H42" s="30">
        <v>129.4</v>
      </c>
      <c r="I42" s="30"/>
      <c r="J42" s="30">
        <v>129.4</v>
      </c>
      <c r="K42" s="30"/>
      <c r="L42" s="30"/>
      <c r="M42" s="30"/>
      <c r="N42" s="30"/>
      <c r="O42" s="30"/>
      <c r="P42" s="28"/>
      <c r="Q42" s="49">
        <v>43585</v>
      </c>
      <c r="R42" s="49"/>
    </row>
    <row r="43" spans="1:18">
      <c r="A43" s="27"/>
      <c r="B43" s="28" t="s">
        <v>135</v>
      </c>
      <c r="C43" s="28" t="s">
        <v>75</v>
      </c>
      <c r="D43" s="28" t="s">
        <v>76</v>
      </c>
      <c r="E43" s="29" t="s">
        <v>42</v>
      </c>
      <c r="F43" s="29">
        <v>1</v>
      </c>
      <c r="G43" s="30">
        <v>400</v>
      </c>
      <c r="H43" s="30">
        <v>400</v>
      </c>
      <c r="I43" s="30"/>
      <c r="J43" s="30">
        <v>400</v>
      </c>
      <c r="K43" s="30"/>
      <c r="L43" s="30"/>
      <c r="M43" s="30"/>
      <c r="N43" s="30"/>
      <c r="O43" s="30"/>
      <c r="P43" s="28"/>
      <c r="Q43" s="49">
        <v>43585</v>
      </c>
      <c r="R43" s="49"/>
    </row>
    <row r="44" spans="1:18">
      <c r="A44" s="27" t="s">
        <v>136</v>
      </c>
      <c r="B44" s="28" t="s">
        <v>137</v>
      </c>
      <c r="C44" s="28" t="s">
        <v>75</v>
      </c>
      <c r="D44" s="28" t="s">
        <v>76</v>
      </c>
      <c r="E44" s="29" t="s">
        <v>138</v>
      </c>
      <c r="F44" s="29">
        <v>1</v>
      </c>
      <c r="G44" s="30">
        <v>280</v>
      </c>
      <c r="H44" s="30">
        <v>280</v>
      </c>
      <c r="I44" s="30">
        <v>280</v>
      </c>
      <c r="J44" s="30"/>
      <c r="K44" s="30"/>
      <c r="L44" s="30"/>
      <c r="M44" s="30"/>
      <c r="N44" s="30"/>
      <c r="O44" s="30"/>
      <c r="P44" s="28"/>
      <c r="Q44" s="49">
        <v>43530</v>
      </c>
      <c r="R44" s="52"/>
    </row>
    <row r="45" spans="1:18">
      <c r="A45" s="27" t="s">
        <v>139</v>
      </c>
      <c r="B45" s="28" t="s">
        <v>140</v>
      </c>
      <c r="C45" s="28" t="s">
        <v>141</v>
      </c>
      <c r="D45" s="28" t="s">
        <v>142</v>
      </c>
      <c r="E45" s="29" t="s">
        <v>143</v>
      </c>
      <c r="F45" s="29">
        <v>1</v>
      </c>
      <c r="G45" s="30">
        <v>50</v>
      </c>
      <c r="H45" s="30">
        <v>50</v>
      </c>
      <c r="I45" s="30">
        <v>50</v>
      </c>
      <c r="J45" s="30"/>
      <c r="K45" s="30"/>
      <c r="L45" s="30"/>
      <c r="M45" s="30"/>
      <c r="N45" s="30"/>
      <c r="O45" s="30"/>
      <c r="P45" s="28"/>
      <c r="Q45" s="49">
        <v>43466</v>
      </c>
      <c r="R45" s="49"/>
    </row>
    <row r="46" ht="24" spans="1:18">
      <c r="A46" s="27"/>
      <c r="B46" s="28"/>
      <c r="C46" s="28" t="s">
        <v>144</v>
      </c>
      <c r="D46" s="28" t="s">
        <v>145</v>
      </c>
      <c r="E46" s="29" t="s">
        <v>28</v>
      </c>
      <c r="F46" s="29">
        <v>1</v>
      </c>
      <c r="G46" s="30">
        <v>35</v>
      </c>
      <c r="H46" s="30">
        <v>35</v>
      </c>
      <c r="I46" s="30">
        <v>35</v>
      </c>
      <c r="J46" s="30"/>
      <c r="K46" s="30"/>
      <c r="L46" s="30"/>
      <c r="M46" s="30"/>
      <c r="N46" s="30"/>
      <c r="O46" s="30"/>
      <c r="P46" s="28" t="s">
        <v>146</v>
      </c>
      <c r="Q46" s="49">
        <v>43466</v>
      </c>
      <c r="R46" s="49"/>
    </row>
    <row r="47" ht="24" spans="1:18">
      <c r="A47" s="32" t="s">
        <v>147</v>
      </c>
      <c r="B47" s="33" t="s">
        <v>148</v>
      </c>
      <c r="C47" s="33" t="s">
        <v>149</v>
      </c>
      <c r="D47" s="33" t="s">
        <v>150</v>
      </c>
      <c r="E47" s="34" t="s">
        <v>28</v>
      </c>
      <c r="F47" s="34">
        <v>1</v>
      </c>
      <c r="G47" s="35">
        <v>250</v>
      </c>
      <c r="H47" s="35">
        <v>250</v>
      </c>
      <c r="I47" s="35">
        <v>250</v>
      </c>
      <c r="J47" s="35"/>
      <c r="K47" s="35"/>
      <c r="L47" s="35"/>
      <c r="M47" s="35"/>
      <c r="N47" s="35"/>
      <c r="O47" s="35"/>
      <c r="P47" s="33"/>
      <c r="Q47" s="53">
        <v>43466</v>
      </c>
      <c r="R47" s="53"/>
    </row>
    <row r="48" ht="38.1" customHeight="1" spans="1:18">
      <c r="A48" s="36" t="s">
        <v>151</v>
      </c>
      <c r="B48" s="36"/>
      <c r="C48" s="36"/>
      <c r="D48" s="37"/>
      <c r="E48" s="38"/>
      <c r="F48" s="38"/>
      <c r="G48" s="39"/>
      <c r="H48" s="39">
        <f t="shared" ref="H48:O48" si="1">SUM(H49:H1774)</f>
        <v>62940.8004100001</v>
      </c>
      <c r="I48" s="39">
        <f t="shared" si="1"/>
        <v>40498.837433</v>
      </c>
      <c r="J48" s="39">
        <f t="shared" si="1"/>
        <v>873.1024</v>
      </c>
      <c r="K48" s="39">
        <f t="shared" si="1"/>
        <v>964.346894</v>
      </c>
      <c r="L48" s="39">
        <f t="shared" si="1"/>
        <v>12762.369089</v>
      </c>
      <c r="M48" s="39">
        <f t="shared" si="1"/>
        <v>4746.099</v>
      </c>
      <c r="N48" s="39">
        <f t="shared" si="1"/>
        <v>0</v>
      </c>
      <c r="O48" s="39">
        <f t="shared" si="1"/>
        <v>3375.004</v>
      </c>
      <c r="P48" s="36"/>
      <c r="Q48" s="38"/>
      <c r="R48" s="54"/>
    </row>
    <row r="49" spans="1:18">
      <c r="A49" s="40" t="s">
        <v>24</v>
      </c>
      <c r="B49" s="41" t="s">
        <v>152</v>
      </c>
      <c r="C49" s="41" t="s">
        <v>153</v>
      </c>
      <c r="D49" s="42" t="str">
        <f>IF(C49="","",VLOOKUP(C49,[1]采购品目表!A$1:B$65536,2,FALSE))</f>
        <v>物业管理服务</v>
      </c>
      <c r="E49" s="43" t="s">
        <v>42</v>
      </c>
      <c r="F49" s="43">
        <v>1</v>
      </c>
      <c r="G49" s="44">
        <v>14.04</v>
      </c>
      <c r="H49" s="44">
        <v>14.04</v>
      </c>
      <c r="I49" s="44">
        <v>14.04</v>
      </c>
      <c r="J49" s="44"/>
      <c r="K49" s="44"/>
      <c r="L49" s="44"/>
      <c r="M49" s="44"/>
      <c r="N49" s="44"/>
      <c r="O49" s="44"/>
      <c r="P49" s="41" t="s">
        <v>154</v>
      </c>
      <c r="Q49" s="43">
        <v>20190301</v>
      </c>
      <c r="R49" s="55"/>
    </row>
    <row r="50" spans="1:18">
      <c r="A50" s="45"/>
      <c r="B50" s="41" t="s">
        <v>56</v>
      </c>
      <c r="C50" s="41" t="s">
        <v>55</v>
      </c>
      <c r="D50" s="42" t="str">
        <f>IF(C50="","",VLOOKUP(C50,[1]采购品目表!A$1:B$65536,2,FALSE))</f>
        <v>复印纸</v>
      </c>
      <c r="E50" s="43" t="s">
        <v>28</v>
      </c>
      <c r="F50" s="43">
        <v>1</v>
      </c>
      <c r="G50" s="44">
        <v>0.68</v>
      </c>
      <c r="H50" s="44">
        <v>0.68</v>
      </c>
      <c r="I50" s="44">
        <v>0.68</v>
      </c>
      <c r="J50" s="44"/>
      <c r="K50" s="44"/>
      <c r="L50" s="44"/>
      <c r="M50" s="44"/>
      <c r="N50" s="44"/>
      <c r="O50" s="44"/>
      <c r="P50" s="41" t="s">
        <v>154</v>
      </c>
      <c r="Q50" s="43">
        <v>20190230</v>
      </c>
      <c r="R50" s="55" t="s">
        <v>155</v>
      </c>
    </row>
    <row r="51" spans="1:18">
      <c r="A51" s="45"/>
      <c r="B51" s="41" t="s">
        <v>50</v>
      </c>
      <c r="C51" s="41" t="s">
        <v>49</v>
      </c>
      <c r="D51" s="42" t="str">
        <f>IF(C51="","",VLOOKUP(C51,[1]采购品目表!A$1:B$65536,2,FALSE))</f>
        <v>硒鼓、粉盒</v>
      </c>
      <c r="E51" s="43" t="s">
        <v>28</v>
      </c>
      <c r="F51" s="43">
        <v>1</v>
      </c>
      <c r="G51" s="44">
        <v>0.82</v>
      </c>
      <c r="H51" s="44">
        <v>0.82</v>
      </c>
      <c r="I51" s="44">
        <v>0.82</v>
      </c>
      <c r="J51" s="44"/>
      <c r="K51" s="44"/>
      <c r="L51" s="44"/>
      <c r="M51" s="44"/>
      <c r="N51" s="44"/>
      <c r="O51" s="44"/>
      <c r="P51" s="41" t="s">
        <v>154</v>
      </c>
      <c r="Q51" s="43">
        <v>20190230</v>
      </c>
      <c r="R51" s="55" t="s">
        <v>155</v>
      </c>
    </row>
    <row r="52" spans="1:18">
      <c r="A52" s="45"/>
      <c r="B52" s="41" t="s">
        <v>156</v>
      </c>
      <c r="C52" s="41" t="s">
        <v>157</v>
      </c>
      <c r="D52" s="42" t="str">
        <f>IF(C52="","",VLOOKUP(C52,[1]采购品目表!A$1:B$65536,2,FALSE))</f>
        <v>便携式计算机</v>
      </c>
      <c r="E52" s="43" t="s">
        <v>128</v>
      </c>
      <c r="F52" s="43">
        <v>3</v>
      </c>
      <c r="G52" s="44">
        <v>0.5</v>
      </c>
      <c r="H52" s="44">
        <v>1.5</v>
      </c>
      <c r="I52" s="44">
        <v>1.5</v>
      </c>
      <c r="J52" s="44"/>
      <c r="K52" s="44"/>
      <c r="L52" s="44"/>
      <c r="M52" s="44"/>
      <c r="N52" s="44"/>
      <c r="O52" s="44"/>
      <c r="P52" s="41" t="s">
        <v>154</v>
      </c>
      <c r="Q52" s="43">
        <v>20190321</v>
      </c>
      <c r="R52" s="55"/>
    </row>
    <row r="53" spans="1:18">
      <c r="A53" s="45"/>
      <c r="B53" s="41" t="s">
        <v>50</v>
      </c>
      <c r="C53" s="41" t="s">
        <v>49</v>
      </c>
      <c r="D53" s="42" t="str">
        <f>IF(C53="","",VLOOKUP(C53,[1]采购品目表!A$1:B$65536,2,FALSE))</f>
        <v>硒鼓、粉盒</v>
      </c>
      <c r="E53" s="43" t="s">
        <v>28</v>
      </c>
      <c r="F53" s="43">
        <v>1</v>
      </c>
      <c r="G53" s="44">
        <v>0.9</v>
      </c>
      <c r="H53" s="44">
        <v>0.9</v>
      </c>
      <c r="I53" s="44">
        <v>0.9</v>
      </c>
      <c r="J53" s="44"/>
      <c r="K53" s="44"/>
      <c r="L53" s="44"/>
      <c r="M53" s="44"/>
      <c r="N53" s="44"/>
      <c r="O53" s="44"/>
      <c r="P53" s="41" t="s">
        <v>154</v>
      </c>
      <c r="Q53" s="43">
        <v>20190530</v>
      </c>
      <c r="R53" s="55" t="s">
        <v>158</v>
      </c>
    </row>
    <row r="54" spans="1:18">
      <c r="A54" s="45"/>
      <c r="B54" s="41" t="s">
        <v>56</v>
      </c>
      <c r="C54" s="41" t="s">
        <v>55</v>
      </c>
      <c r="D54" s="42" t="str">
        <f>IF(C54="","",VLOOKUP(C54,[1]采购品目表!A$1:B$65536,2,FALSE))</f>
        <v>复印纸</v>
      </c>
      <c r="E54" s="43" t="s">
        <v>28</v>
      </c>
      <c r="F54" s="43">
        <v>1</v>
      </c>
      <c r="G54" s="44">
        <v>0.75</v>
      </c>
      <c r="H54" s="44">
        <v>0.75</v>
      </c>
      <c r="I54" s="44">
        <v>0.75</v>
      </c>
      <c r="J54" s="44"/>
      <c r="K54" s="44"/>
      <c r="L54" s="44"/>
      <c r="M54" s="44"/>
      <c r="N54" s="44"/>
      <c r="O54" s="44"/>
      <c r="P54" s="41" t="s">
        <v>154</v>
      </c>
      <c r="Q54" s="43">
        <v>20190530</v>
      </c>
      <c r="R54" s="55" t="s">
        <v>158</v>
      </c>
    </row>
    <row r="55" spans="1:18">
      <c r="A55" s="45"/>
      <c r="B55" s="41" t="s">
        <v>159</v>
      </c>
      <c r="C55" s="41" t="s">
        <v>75</v>
      </c>
      <c r="D55" s="42" t="str">
        <f>IF(C55="","",VLOOKUP(C55,[1]采购品目表!A$1:B$65536,2,FALSE))</f>
        <v>修缮工程</v>
      </c>
      <c r="E55" s="43" t="s">
        <v>42</v>
      </c>
      <c r="F55" s="43">
        <v>1</v>
      </c>
      <c r="G55" s="44">
        <v>142.24</v>
      </c>
      <c r="H55" s="44">
        <v>142.24</v>
      </c>
      <c r="I55" s="44">
        <v>142.24</v>
      </c>
      <c r="J55" s="44"/>
      <c r="K55" s="44"/>
      <c r="L55" s="44"/>
      <c r="M55" s="44"/>
      <c r="N55" s="44"/>
      <c r="O55" s="44"/>
      <c r="P55" s="41" t="s">
        <v>160</v>
      </c>
      <c r="Q55" s="43">
        <v>20190715</v>
      </c>
      <c r="R55" s="55"/>
    </row>
    <row r="56" spans="1:18">
      <c r="A56" s="45"/>
      <c r="B56" s="41" t="s">
        <v>156</v>
      </c>
      <c r="C56" s="41" t="s">
        <v>157</v>
      </c>
      <c r="D56" s="42" t="str">
        <f>IF(C56="","",VLOOKUP(C56,[1]采购品目表!A$1:B$65536,2,FALSE))</f>
        <v>便携式计算机</v>
      </c>
      <c r="E56" s="43" t="s">
        <v>128</v>
      </c>
      <c r="F56" s="43">
        <v>2</v>
      </c>
      <c r="G56" s="44">
        <v>0.74</v>
      </c>
      <c r="H56" s="44">
        <v>1.48</v>
      </c>
      <c r="I56" s="44">
        <v>1.48</v>
      </c>
      <c r="J56" s="44"/>
      <c r="K56" s="44"/>
      <c r="L56" s="44"/>
      <c r="M56" s="44"/>
      <c r="N56" s="44"/>
      <c r="O56" s="44"/>
      <c r="P56" s="41" t="s">
        <v>161</v>
      </c>
      <c r="Q56" s="43">
        <v>20190703</v>
      </c>
      <c r="R56" s="55"/>
    </row>
    <row r="57" spans="1:18">
      <c r="A57" s="45"/>
      <c r="B57" s="41" t="s">
        <v>156</v>
      </c>
      <c r="C57" s="41" t="s">
        <v>157</v>
      </c>
      <c r="D57" s="42" t="str">
        <f>IF(C57="","",VLOOKUP(C57,[1]采购品目表!A$1:B$65536,2,FALSE))</f>
        <v>便携式计算机</v>
      </c>
      <c r="E57" s="43" t="s">
        <v>128</v>
      </c>
      <c r="F57" s="43">
        <v>10</v>
      </c>
      <c r="G57" s="44">
        <v>0.48</v>
      </c>
      <c r="H57" s="44">
        <v>4.8</v>
      </c>
      <c r="I57" s="44">
        <v>4.8</v>
      </c>
      <c r="J57" s="44"/>
      <c r="K57" s="44"/>
      <c r="L57" s="44"/>
      <c r="M57" s="44"/>
      <c r="N57" s="44"/>
      <c r="O57" s="44"/>
      <c r="P57" s="41" t="s">
        <v>161</v>
      </c>
      <c r="Q57" s="43">
        <v>20190703</v>
      </c>
      <c r="R57" s="55"/>
    </row>
    <row r="58" spans="1:18">
      <c r="A58" s="45"/>
      <c r="B58" s="41" t="s">
        <v>50</v>
      </c>
      <c r="C58" s="41" t="s">
        <v>49</v>
      </c>
      <c r="D58" s="42" t="str">
        <f>IF(C58="","",VLOOKUP(C58,[1]采购品目表!A$1:B$65536,2,FALSE))</f>
        <v>硒鼓、粉盒</v>
      </c>
      <c r="E58" s="43" t="s">
        <v>28</v>
      </c>
      <c r="F58" s="43">
        <v>1</v>
      </c>
      <c r="G58" s="44">
        <v>0.9</v>
      </c>
      <c r="H58" s="44">
        <v>0.9</v>
      </c>
      <c r="I58" s="44">
        <v>0.9</v>
      </c>
      <c r="J58" s="44"/>
      <c r="K58" s="44"/>
      <c r="L58" s="44"/>
      <c r="M58" s="44"/>
      <c r="N58" s="44"/>
      <c r="O58" s="44"/>
      <c r="P58" s="41" t="s">
        <v>154</v>
      </c>
      <c r="Q58" s="43">
        <v>20190830</v>
      </c>
      <c r="R58" s="55" t="s">
        <v>162</v>
      </c>
    </row>
    <row r="59" spans="1:18">
      <c r="A59" s="45"/>
      <c r="B59" s="41" t="s">
        <v>56</v>
      </c>
      <c r="C59" s="41" t="s">
        <v>55</v>
      </c>
      <c r="D59" s="42" t="str">
        <f>IF(C59="","",VLOOKUP(C59,[1]采购品目表!A$1:B$65536,2,FALSE))</f>
        <v>复印纸</v>
      </c>
      <c r="E59" s="43" t="s">
        <v>28</v>
      </c>
      <c r="F59" s="43">
        <v>1</v>
      </c>
      <c r="G59" s="44">
        <v>0.75</v>
      </c>
      <c r="H59" s="44">
        <v>0.75</v>
      </c>
      <c r="I59" s="44">
        <v>0.75</v>
      </c>
      <c r="J59" s="44"/>
      <c r="K59" s="44"/>
      <c r="L59" s="44"/>
      <c r="M59" s="44"/>
      <c r="N59" s="44"/>
      <c r="O59" s="44"/>
      <c r="P59" s="41" t="s">
        <v>154</v>
      </c>
      <c r="Q59" s="43">
        <v>20190830</v>
      </c>
      <c r="R59" s="55" t="s">
        <v>162</v>
      </c>
    </row>
    <row r="60" spans="1:18">
      <c r="A60" s="45"/>
      <c r="B60" s="41" t="s">
        <v>163</v>
      </c>
      <c r="C60" s="41" t="s">
        <v>164</v>
      </c>
      <c r="D60" s="42" t="str">
        <f>IF(C60="","",VLOOKUP(C60,[1]采购品目表!A$1:B$65536,2,FALSE))</f>
        <v>空调机</v>
      </c>
      <c r="E60" s="43" t="s">
        <v>28</v>
      </c>
      <c r="F60" s="43">
        <v>1</v>
      </c>
      <c r="G60" s="44">
        <v>20</v>
      </c>
      <c r="H60" s="44">
        <v>20</v>
      </c>
      <c r="I60" s="44">
        <v>20</v>
      </c>
      <c r="J60" s="44"/>
      <c r="K60" s="44"/>
      <c r="L60" s="44"/>
      <c r="M60" s="44"/>
      <c r="N60" s="44"/>
      <c r="O60" s="44"/>
      <c r="P60" s="41"/>
      <c r="Q60" s="43">
        <v>20190830</v>
      </c>
      <c r="R60" s="55"/>
    </row>
    <row r="61" spans="1:18">
      <c r="A61" s="45"/>
      <c r="B61" s="41" t="s">
        <v>165</v>
      </c>
      <c r="C61" s="41" t="s">
        <v>166</v>
      </c>
      <c r="D61" s="42" t="str">
        <f>IF(C61="","",VLOOKUP(C61,[1]采购品目表!A$1:B$65536,2,FALSE))</f>
        <v>视频会议系统设备</v>
      </c>
      <c r="E61" s="43" t="s">
        <v>42</v>
      </c>
      <c r="F61" s="43">
        <v>1</v>
      </c>
      <c r="G61" s="44">
        <v>8</v>
      </c>
      <c r="H61" s="44">
        <v>8</v>
      </c>
      <c r="I61" s="44">
        <v>8</v>
      </c>
      <c r="J61" s="44"/>
      <c r="K61" s="44"/>
      <c r="L61" s="44"/>
      <c r="M61" s="44"/>
      <c r="N61" s="44"/>
      <c r="O61" s="44"/>
      <c r="P61" s="41" t="s">
        <v>167</v>
      </c>
      <c r="Q61" s="43">
        <v>20191230</v>
      </c>
      <c r="R61" s="55"/>
    </row>
    <row r="62" spans="1:18">
      <c r="A62" s="45"/>
      <c r="B62" s="41" t="s">
        <v>168</v>
      </c>
      <c r="C62" s="41" t="s">
        <v>169</v>
      </c>
      <c r="D62" s="42" t="str">
        <f>IF(C62="","",VLOOKUP(C62,[1]采购品目表!A$1:B$65536,2,FALSE))</f>
        <v>家具用具</v>
      </c>
      <c r="E62" s="43" t="s">
        <v>28</v>
      </c>
      <c r="F62" s="43">
        <v>1</v>
      </c>
      <c r="G62" s="44">
        <v>29</v>
      </c>
      <c r="H62" s="44">
        <v>29</v>
      </c>
      <c r="I62" s="44">
        <v>29</v>
      </c>
      <c r="J62" s="44"/>
      <c r="K62" s="44"/>
      <c r="L62" s="44"/>
      <c r="M62" s="44"/>
      <c r="N62" s="44"/>
      <c r="O62" s="44"/>
      <c r="P62" s="41"/>
      <c r="Q62" s="43">
        <v>20191031</v>
      </c>
      <c r="R62" s="55"/>
    </row>
    <row r="63" spans="1:18">
      <c r="A63" s="45"/>
      <c r="B63" s="41" t="s">
        <v>170</v>
      </c>
      <c r="C63" s="41" t="s">
        <v>171</v>
      </c>
      <c r="D63" s="42" t="str">
        <f>IF(C63="","",VLOOKUP(C63,[1]采购品目表!A$1:B$65536,2,FALSE))</f>
        <v>激光打印机</v>
      </c>
      <c r="E63" s="43" t="s">
        <v>128</v>
      </c>
      <c r="F63" s="43">
        <v>15</v>
      </c>
      <c r="G63" s="44">
        <v>0.3</v>
      </c>
      <c r="H63" s="44">
        <v>4.5</v>
      </c>
      <c r="I63" s="44">
        <v>4.5</v>
      </c>
      <c r="J63" s="44"/>
      <c r="K63" s="44"/>
      <c r="L63" s="44"/>
      <c r="M63" s="44"/>
      <c r="N63" s="44"/>
      <c r="O63" s="44"/>
      <c r="P63" s="41" t="s">
        <v>167</v>
      </c>
      <c r="Q63" s="43">
        <v>20191031</v>
      </c>
      <c r="R63" s="55"/>
    </row>
    <row r="64" spans="1:18">
      <c r="A64" s="45"/>
      <c r="B64" s="41" t="s">
        <v>172</v>
      </c>
      <c r="C64" s="41" t="s">
        <v>173</v>
      </c>
      <c r="D64" s="42" t="str">
        <f>IF(C64="","",VLOOKUP(C64,[1]采购品目表!A$1:B$65536,2,FALSE))</f>
        <v>扫描仪</v>
      </c>
      <c r="E64" s="43" t="s">
        <v>128</v>
      </c>
      <c r="F64" s="43">
        <v>5</v>
      </c>
      <c r="G64" s="44">
        <v>0.8</v>
      </c>
      <c r="H64" s="44">
        <v>4</v>
      </c>
      <c r="I64" s="44">
        <v>4</v>
      </c>
      <c r="J64" s="44"/>
      <c r="K64" s="44"/>
      <c r="L64" s="44"/>
      <c r="M64" s="44"/>
      <c r="N64" s="44"/>
      <c r="O64" s="44"/>
      <c r="P64" s="41" t="s">
        <v>167</v>
      </c>
      <c r="Q64" s="43">
        <v>20191031</v>
      </c>
      <c r="R64" s="55"/>
    </row>
    <row r="65" spans="1:18">
      <c r="A65" s="45"/>
      <c r="B65" s="41" t="s">
        <v>174</v>
      </c>
      <c r="C65" s="41" t="s">
        <v>175</v>
      </c>
      <c r="D65" s="42" t="str">
        <f>IF(C65="","",VLOOKUP(C65,[1]采购品目表!A$1:B$65536,2,FALSE))</f>
        <v>碎纸机</v>
      </c>
      <c r="E65" s="43" t="s">
        <v>128</v>
      </c>
      <c r="F65" s="43">
        <v>20</v>
      </c>
      <c r="G65" s="44">
        <v>0.15</v>
      </c>
      <c r="H65" s="44">
        <v>3</v>
      </c>
      <c r="I65" s="44">
        <v>3</v>
      </c>
      <c r="J65" s="44"/>
      <c r="K65" s="44"/>
      <c r="L65" s="44"/>
      <c r="M65" s="44"/>
      <c r="N65" s="44"/>
      <c r="O65" s="44"/>
      <c r="P65" s="41" t="s">
        <v>167</v>
      </c>
      <c r="Q65" s="43">
        <v>20191031</v>
      </c>
      <c r="R65" s="55"/>
    </row>
    <row r="66" spans="1:18">
      <c r="A66" s="45"/>
      <c r="B66" s="41" t="s">
        <v>176</v>
      </c>
      <c r="C66" s="41" t="s">
        <v>177</v>
      </c>
      <c r="D66" s="42" t="str">
        <f>IF(C66="","",VLOOKUP(C66,[1]采购品目表!A$1:B$65536,2,FALSE))</f>
        <v>印刷服务</v>
      </c>
      <c r="E66" s="43" t="s">
        <v>42</v>
      </c>
      <c r="F66" s="43">
        <v>1</v>
      </c>
      <c r="G66" s="44">
        <v>5</v>
      </c>
      <c r="H66" s="44">
        <v>5</v>
      </c>
      <c r="I66" s="44">
        <v>5</v>
      </c>
      <c r="J66" s="44"/>
      <c r="K66" s="44"/>
      <c r="L66" s="44"/>
      <c r="M66" s="44"/>
      <c r="N66" s="44"/>
      <c r="O66" s="44"/>
      <c r="P66" s="41" t="s">
        <v>154</v>
      </c>
      <c r="Q66" s="43">
        <v>20191231</v>
      </c>
      <c r="R66" s="55"/>
    </row>
    <row r="67" spans="1:18">
      <c r="A67" s="45"/>
      <c r="B67" s="41" t="s">
        <v>178</v>
      </c>
      <c r="C67" s="41" t="s">
        <v>179</v>
      </c>
      <c r="D67" s="42" t="str">
        <f>IF(C67="","",VLOOKUP(C67,[1]采购品目表!A$1:B$65536,2,FALSE))</f>
        <v>通用照相机</v>
      </c>
      <c r="E67" s="43" t="s">
        <v>128</v>
      </c>
      <c r="F67" s="43">
        <v>1</v>
      </c>
      <c r="G67" s="44">
        <v>2</v>
      </c>
      <c r="H67" s="44">
        <v>2</v>
      </c>
      <c r="I67" s="44">
        <v>2</v>
      </c>
      <c r="J67" s="44"/>
      <c r="K67" s="44"/>
      <c r="L67" s="44"/>
      <c r="M67" s="44"/>
      <c r="N67" s="44"/>
      <c r="O67" s="44"/>
      <c r="P67" s="41" t="s">
        <v>154</v>
      </c>
      <c r="Q67" s="43">
        <v>20191031</v>
      </c>
      <c r="R67" s="55"/>
    </row>
    <row r="68" spans="1:18">
      <c r="A68" s="45"/>
      <c r="B68" s="41" t="s">
        <v>180</v>
      </c>
      <c r="C68" s="41" t="s">
        <v>181</v>
      </c>
      <c r="D68" s="42" t="str">
        <f>IF(C68="","",VLOOKUP(C68,[1]采购品目表!A$1:B$65536,2,FALSE))</f>
        <v>计算机网络系统工程</v>
      </c>
      <c r="E68" s="43" t="s">
        <v>42</v>
      </c>
      <c r="F68" s="43">
        <v>1</v>
      </c>
      <c r="G68" s="44">
        <v>20</v>
      </c>
      <c r="H68" s="44">
        <v>20</v>
      </c>
      <c r="I68" s="44">
        <v>20</v>
      </c>
      <c r="J68" s="44"/>
      <c r="K68" s="44"/>
      <c r="L68" s="44"/>
      <c r="M68" s="44"/>
      <c r="N68" s="44"/>
      <c r="O68" s="44"/>
      <c r="P68" s="41" t="s">
        <v>182</v>
      </c>
      <c r="Q68" s="43">
        <v>20191031</v>
      </c>
      <c r="R68" s="55"/>
    </row>
    <row r="69" spans="1:18">
      <c r="A69" s="45"/>
      <c r="B69" s="41" t="s">
        <v>183</v>
      </c>
      <c r="C69" s="41" t="s">
        <v>184</v>
      </c>
      <c r="D69" s="42" t="str">
        <f>IF(C69="","",VLOOKUP(C69,[1]采购品目表!A$1:B$65536,2,FALSE))</f>
        <v>台式计算机</v>
      </c>
      <c r="E69" s="43" t="s">
        <v>128</v>
      </c>
      <c r="F69" s="43">
        <v>20</v>
      </c>
      <c r="G69" s="44">
        <v>0.6</v>
      </c>
      <c r="H69" s="44">
        <v>12</v>
      </c>
      <c r="I69" s="44">
        <v>12</v>
      </c>
      <c r="J69" s="44"/>
      <c r="K69" s="44"/>
      <c r="L69" s="44"/>
      <c r="M69" s="44"/>
      <c r="N69" s="44"/>
      <c r="O69" s="44"/>
      <c r="P69" s="41" t="s">
        <v>182</v>
      </c>
      <c r="Q69" s="43">
        <v>20191031</v>
      </c>
      <c r="R69" s="55"/>
    </row>
    <row r="70" spans="1:18">
      <c r="A70" s="45"/>
      <c r="B70" s="41" t="s">
        <v>50</v>
      </c>
      <c r="C70" s="41" t="s">
        <v>49</v>
      </c>
      <c r="D70" s="42" t="str">
        <f>IF(C70="","",VLOOKUP(C70,[1]采购品目表!A$1:B$65536,2,FALSE))</f>
        <v>硒鼓、粉盒</v>
      </c>
      <c r="E70" s="43" t="s">
        <v>28</v>
      </c>
      <c r="F70" s="43">
        <v>1</v>
      </c>
      <c r="G70" s="44">
        <v>0.9</v>
      </c>
      <c r="H70" s="44">
        <v>0.9</v>
      </c>
      <c r="I70" s="44">
        <v>0.9</v>
      </c>
      <c r="J70" s="44"/>
      <c r="K70" s="44"/>
      <c r="L70" s="44"/>
      <c r="M70" s="44"/>
      <c r="N70" s="44"/>
      <c r="O70" s="44"/>
      <c r="P70" s="41" t="s">
        <v>154</v>
      </c>
      <c r="Q70" s="43">
        <v>20191031</v>
      </c>
      <c r="R70" s="55" t="s">
        <v>185</v>
      </c>
    </row>
    <row r="71" spans="1:18">
      <c r="A71" s="56"/>
      <c r="B71" s="41" t="s">
        <v>56</v>
      </c>
      <c r="C71" s="41" t="s">
        <v>55</v>
      </c>
      <c r="D71" s="42" t="str">
        <f>IF(C71="","",VLOOKUP(C71,[1]采购品目表!A$1:B$65536,2,FALSE))</f>
        <v>复印纸</v>
      </c>
      <c r="E71" s="43" t="s">
        <v>28</v>
      </c>
      <c r="F71" s="43">
        <v>1</v>
      </c>
      <c r="G71" s="44">
        <v>0.75</v>
      </c>
      <c r="H71" s="44">
        <v>0.75</v>
      </c>
      <c r="I71" s="44">
        <v>0.75</v>
      </c>
      <c r="J71" s="44"/>
      <c r="K71" s="44"/>
      <c r="L71" s="44"/>
      <c r="M71" s="44"/>
      <c r="N71" s="44"/>
      <c r="O71" s="44"/>
      <c r="P71" s="41" t="s">
        <v>154</v>
      </c>
      <c r="Q71" s="43">
        <v>20191031</v>
      </c>
      <c r="R71" s="55" t="s">
        <v>185</v>
      </c>
    </row>
    <row r="72" spans="1:18">
      <c r="A72" s="40" t="s">
        <v>29</v>
      </c>
      <c r="B72" s="41" t="s">
        <v>186</v>
      </c>
      <c r="C72" s="41" t="s">
        <v>31</v>
      </c>
      <c r="D72" s="42" t="s">
        <v>187</v>
      </c>
      <c r="E72" s="57" t="s">
        <v>42</v>
      </c>
      <c r="F72" s="57">
        <v>1</v>
      </c>
      <c r="G72" s="44">
        <v>200</v>
      </c>
      <c r="H72" s="44">
        <v>200</v>
      </c>
      <c r="I72" s="44"/>
      <c r="J72" s="44"/>
      <c r="K72" s="44"/>
      <c r="L72" s="44">
        <v>200</v>
      </c>
      <c r="M72" s="44"/>
      <c r="N72" s="44"/>
      <c r="O72" s="44"/>
      <c r="P72" s="41" t="s">
        <v>188</v>
      </c>
      <c r="Q72" s="70">
        <v>43739</v>
      </c>
      <c r="R72" s="57"/>
    </row>
    <row r="73" ht="48" spans="1:18">
      <c r="A73" s="45"/>
      <c r="B73" s="58" t="s">
        <v>189</v>
      </c>
      <c r="C73" s="41" t="s">
        <v>31</v>
      </c>
      <c r="D73" s="42" t="s">
        <v>187</v>
      </c>
      <c r="E73" s="57" t="s">
        <v>42</v>
      </c>
      <c r="F73" s="57">
        <v>1</v>
      </c>
      <c r="G73" s="44">
        <v>200</v>
      </c>
      <c r="H73" s="44">
        <v>200</v>
      </c>
      <c r="I73" s="44"/>
      <c r="J73" s="44"/>
      <c r="K73" s="44"/>
      <c r="L73" s="44">
        <v>200</v>
      </c>
      <c r="M73" s="44"/>
      <c r="N73" s="44"/>
      <c r="O73" s="44"/>
      <c r="P73" s="41" t="s">
        <v>188</v>
      </c>
      <c r="Q73" s="70">
        <v>43800</v>
      </c>
      <c r="R73" s="57"/>
    </row>
    <row r="74" spans="1:18">
      <c r="A74" s="45"/>
      <c r="B74" s="41" t="s">
        <v>190</v>
      </c>
      <c r="C74" s="41" t="s">
        <v>177</v>
      </c>
      <c r="D74" s="42" t="s">
        <v>191</v>
      </c>
      <c r="E74" s="57" t="s">
        <v>42</v>
      </c>
      <c r="F74" s="57">
        <v>1</v>
      </c>
      <c r="G74" s="44">
        <v>30</v>
      </c>
      <c r="H74" s="44">
        <v>30</v>
      </c>
      <c r="I74" s="44"/>
      <c r="J74" s="44"/>
      <c r="K74" s="44"/>
      <c r="L74" s="44">
        <v>30</v>
      </c>
      <c r="M74" s="44"/>
      <c r="N74" s="44"/>
      <c r="O74" s="44"/>
      <c r="P74" s="41" t="s">
        <v>188</v>
      </c>
      <c r="Q74" s="70">
        <v>43709</v>
      </c>
      <c r="R74" s="57"/>
    </row>
    <row r="75" spans="1:18">
      <c r="A75" s="45"/>
      <c r="B75" s="41" t="s">
        <v>192</v>
      </c>
      <c r="C75" s="41" t="s">
        <v>169</v>
      </c>
      <c r="D75" s="42" t="s">
        <v>168</v>
      </c>
      <c r="E75" s="59" t="s">
        <v>193</v>
      </c>
      <c r="F75" s="59">
        <v>1</v>
      </c>
      <c r="G75" s="44">
        <v>0.4</v>
      </c>
      <c r="H75" s="44">
        <v>0.4</v>
      </c>
      <c r="I75" s="44"/>
      <c r="J75" s="44"/>
      <c r="K75" s="44"/>
      <c r="L75" s="44">
        <v>0.4</v>
      </c>
      <c r="M75" s="44"/>
      <c r="N75" s="44"/>
      <c r="O75" s="44"/>
      <c r="P75" s="41" t="s">
        <v>188</v>
      </c>
      <c r="Q75" s="71">
        <v>43709</v>
      </c>
      <c r="R75" s="55"/>
    </row>
    <row r="76" spans="1:18">
      <c r="A76" s="45"/>
      <c r="B76" s="41" t="s">
        <v>194</v>
      </c>
      <c r="C76" s="41" t="s">
        <v>177</v>
      </c>
      <c r="D76" s="42" t="s">
        <v>191</v>
      </c>
      <c r="E76" s="43" t="s">
        <v>28</v>
      </c>
      <c r="F76" s="43">
        <v>1</v>
      </c>
      <c r="G76" s="44">
        <v>24.85</v>
      </c>
      <c r="H76" s="44">
        <v>24.85</v>
      </c>
      <c r="I76" s="44"/>
      <c r="J76" s="44"/>
      <c r="K76" s="44"/>
      <c r="L76" s="44">
        <v>24.85</v>
      </c>
      <c r="M76" s="44"/>
      <c r="N76" s="44"/>
      <c r="O76" s="44"/>
      <c r="P76" s="41" t="s">
        <v>188</v>
      </c>
      <c r="Q76" s="71">
        <v>43709</v>
      </c>
      <c r="R76" s="55"/>
    </row>
    <row r="77" spans="1:18">
      <c r="A77" s="45"/>
      <c r="B77" s="41" t="s">
        <v>68</v>
      </c>
      <c r="C77" s="41" t="s">
        <v>69</v>
      </c>
      <c r="D77" s="42" t="s">
        <v>70</v>
      </c>
      <c r="E77" s="43" t="s">
        <v>28</v>
      </c>
      <c r="F77" s="43">
        <v>1</v>
      </c>
      <c r="G77" s="44">
        <v>1.2</v>
      </c>
      <c r="H77" s="44">
        <v>1.2</v>
      </c>
      <c r="I77" s="44"/>
      <c r="J77" s="44"/>
      <c r="K77" s="44"/>
      <c r="L77" s="44">
        <v>1.2</v>
      </c>
      <c r="M77" s="44"/>
      <c r="N77" s="44"/>
      <c r="O77" s="44"/>
      <c r="P77" s="41" t="s">
        <v>188</v>
      </c>
      <c r="Q77" s="71">
        <v>43709</v>
      </c>
      <c r="R77" s="55"/>
    </row>
    <row r="78" spans="1:18">
      <c r="A78" s="45"/>
      <c r="B78" s="41" t="s">
        <v>195</v>
      </c>
      <c r="C78" s="41" t="s">
        <v>196</v>
      </c>
      <c r="D78" s="42" t="s">
        <v>197</v>
      </c>
      <c r="E78" s="43" t="s">
        <v>42</v>
      </c>
      <c r="F78" s="43">
        <v>1</v>
      </c>
      <c r="G78" s="44">
        <v>18</v>
      </c>
      <c r="H78" s="44">
        <v>18</v>
      </c>
      <c r="I78" s="44"/>
      <c r="J78" s="44"/>
      <c r="K78" s="44"/>
      <c r="L78" s="44">
        <v>18</v>
      </c>
      <c r="M78" s="44"/>
      <c r="N78" s="44"/>
      <c r="O78" s="44"/>
      <c r="P78" s="41" t="s">
        <v>188</v>
      </c>
      <c r="Q78" s="71">
        <v>43709</v>
      </c>
      <c r="R78" s="55"/>
    </row>
    <row r="79" spans="1:18">
      <c r="A79" s="45"/>
      <c r="B79" s="41" t="s">
        <v>198</v>
      </c>
      <c r="C79" s="41" t="s">
        <v>75</v>
      </c>
      <c r="D79" s="42" t="s">
        <v>76</v>
      </c>
      <c r="E79" s="43" t="s">
        <v>42</v>
      </c>
      <c r="F79" s="43">
        <v>1</v>
      </c>
      <c r="G79" s="44">
        <v>29</v>
      </c>
      <c r="H79" s="44">
        <v>29</v>
      </c>
      <c r="I79" s="44"/>
      <c r="J79" s="44"/>
      <c r="K79" s="44"/>
      <c r="L79" s="44">
        <v>29</v>
      </c>
      <c r="M79" s="44"/>
      <c r="N79" s="44"/>
      <c r="O79" s="44"/>
      <c r="P79" s="41" t="s">
        <v>188</v>
      </c>
      <c r="Q79" s="71">
        <v>43709</v>
      </c>
      <c r="R79" s="55"/>
    </row>
    <row r="80" spans="1:18">
      <c r="A80" s="45"/>
      <c r="B80" s="41" t="s">
        <v>199</v>
      </c>
      <c r="C80" s="41" t="s">
        <v>200</v>
      </c>
      <c r="D80" s="42" t="s">
        <v>201</v>
      </c>
      <c r="E80" s="43" t="s">
        <v>42</v>
      </c>
      <c r="F80" s="43">
        <v>1</v>
      </c>
      <c r="G80" s="44">
        <v>5</v>
      </c>
      <c r="H80" s="44">
        <v>5</v>
      </c>
      <c r="I80" s="44"/>
      <c r="J80" s="44"/>
      <c r="K80" s="44"/>
      <c r="L80" s="44">
        <v>5</v>
      </c>
      <c r="M80" s="44"/>
      <c r="N80" s="44"/>
      <c r="O80" s="44"/>
      <c r="P80" s="41" t="s">
        <v>188</v>
      </c>
      <c r="Q80" s="70">
        <v>43739</v>
      </c>
      <c r="R80" s="55"/>
    </row>
    <row r="81" spans="1:18">
      <c r="A81" s="45"/>
      <c r="B81" s="41" t="s">
        <v>202</v>
      </c>
      <c r="C81" s="41" t="s">
        <v>153</v>
      </c>
      <c r="D81" s="42" t="s">
        <v>152</v>
      </c>
      <c r="E81" s="43" t="s">
        <v>42</v>
      </c>
      <c r="F81" s="43">
        <v>1</v>
      </c>
      <c r="G81" s="44">
        <v>25</v>
      </c>
      <c r="H81" s="44">
        <v>25</v>
      </c>
      <c r="I81" s="44"/>
      <c r="J81" s="44"/>
      <c r="K81" s="44"/>
      <c r="L81" s="44">
        <v>25</v>
      </c>
      <c r="M81" s="44"/>
      <c r="N81" s="44"/>
      <c r="O81" s="44"/>
      <c r="P81" s="41" t="s">
        <v>188</v>
      </c>
      <c r="Q81" s="70">
        <v>43770</v>
      </c>
      <c r="R81" s="55"/>
    </row>
    <row r="82" spans="1:18">
      <c r="A82" s="45"/>
      <c r="B82" s="41" t="s">
        <v>203</v>
      </c>
      <c r="C82" s="41" t="s">
        <v>153</v>
      </c>
      <c r="D82" s="42" t="s">
        <v>152</v>
      </c>
      <c r="E82" s="43" t="s">
        <v>42</v>
      </c>
      <c r="F82" s="43">
        <v>1</v>
      </c>
      <c r="G82" s="44">
        <v>5</v>
      </c>
      <c r="H82" s="44">
        <v>5</v>
      </c>
      <c r="I82" s="44"/>
      <c r="J82" s="44"/>
      <c r="K82" s="44"/>
      <c r="L82" s="44">
        <v>5</v>
      </c>
      <c r="M82" s="44"/>
      <c r="N82" s="44"/>
      <c r="O82" s="44"/>
      <c r="P82" s="41" t="s">
        <v>188</v>
      </c>
      <c r="Q82" s="71">
        <v>43709</v>
      </c>
      <c r="R82" s="55"/>
    </row>
    <row r="83" spans="1:18">
      <c r="A83" s="45"/>
      <c r="B83" s="41" t="s">
        <v>204</v>
      </c>
      <c r="C83" s="41" t="s">
        <v>205</v>
      </c>
      <c r="D83" s="42" t="s">
        <v>206</v>
      </c>
      <c r="E83" s="43" t="s">
        <v>42</v>
      </c>
      <c r="F83" s="43">
        <v>1</v>
      </c>
      <c r="G83" s="44">
        <v>504</v>
      </c>
      <c r="H83" s="44">
        <v>504</v>
      </c>
      <c r="I83" s="44">
        <v>350</v>
      </c>
      <c r="J83" s="44"/>
      <c r="K83" s="44"/>
      <c r="L83" s="44">
        <v>154</v>
      </c>
      <c r="M83" s="44"/>
      <c r="N83" s="44"/>
      <c r="O83" s="44"/>
      <c r="P83" s="41" t="s">
        <v>188</v>
      </c>
      <c r="Q83" s="70">
        <v>43739</v>
      </c>
      <c r="R83" s="55"/>
    </row>
    <row r="84" spans="1:18">
      <c r="A84" s="45"/>
      <c r="B84" s="41" t="s">
        <v>207</v>
      </c>
      <c r="C84" s="41" t="s">
        <v>107</v>
      </c>
      <c r="D84" s="42" t="s">
        <v>108</v>
      </c>
      <c r="E84" s="43" t="s">
        <v>28</v>
      </c>
      <c r="F84" s="43">
        <v>1</v>
      </c>
      <c r="G84" s="44">
        <v>60</v>
      </c>
      <c r="H84" s="44">
        <v>60</v>
      </c>
      <c r="I84" s="44"/>
      <c r="J84" s="44"/>
      <c r="K84" s="44"/>
      <c r="L84" s="44">
        <v>60</v>
      </c>
      <c r="M84" s="44"/>
      <c r="N84" s="44"/>
      <c r="O84" s="44"/>
      <c r="P84" s="41" t="s">
        <v>188</v>
      </c>
      <c r="Q84" s="71">
        <v>43800</v>
      </c>
      <c r="R84" s="55"/>
    </row>
    <row r="85" spans="1:18">
      <c r="A85" s="45"/>
      <c r="B85" s="41" t="s">
        <v>208</v>
      </c>
      <c r="C85" s="41" t="s">
        <v>49</v>
      </c>
      <c r="D85" s="42" t="s">
        <v>50</v>
      </c>
      <c r="E85" s="43" t="s">
        <v>28</v>
      </c>
      <c r="F85" s="43">
        <v>1</v>
      </c>
      <c r="G85" s="44">
        <v>2</v>
      </c>
      <c r="H85" s="44">
        <v>2</v>
      </c>
      <c r="I85" s="44"/>
      <c r="J85" s="44"/>
      <c r="K85" s="44"/>
      <c r="L85" s="44">
        <v>2</v>
      </c>
      <c r="M85" s="44"/>
      <c r="N85" s="44"/>
      <c r="O85" s="44"/>
      <c r="P85" s="41" t="s">
        <v>188</v>
      </c>
      <c r="Q85" s="71">
        <v>43709</v>
      </c>
      <c r="R85" s="55"/>
    </row>
    <row r="86" ht="24" spans="1:18">
      <c r="A86" s="45"/>
      <c r="B86" s="41" t="s">
        <v>209</v>
      </c>
      <c r="C86" s="41" t="s">
        <v>210</v>
      </c>
      <c r="D86" s="42" t="s">
        <v>211</v>
      </c>
      <c r="E86" s="43" t="s">
        <v>42</v>
      </c>
      <c r="F86" s="43">
        <v>1</v>
      </c>
      <c r="G86" s="44">
        <v>5</v>
      </c>
      <c r="H86" s="44">
        <v>5</v>
      </c>
      <c r="I86" s="44"/>
      <c r="J86" s="44"/>
      <c r="K86" s="44"/>
      <c r="L86" s="44">
        <v>5</v>
      </c>
      <c r="M86" s="44"/>
      <c r="N86" s="44"/>
      <c r="O86" s="44"/>
      <c r="P86" s="41" t="s">
        <v>188</v>
      </c>
      <c r="Q86" s="71">
        <v>43709</v>
      </c>
      <c r="R86" s="55"/>
    </row>
    <row r="87" spans="1:18">
      <c r="A87" s="45"/>
      <c r="B87" s="41" t="s">
        <v>212</v>
      </c>
      <c r="C87" s="41" t="s">
        <v>55</v>
      </c>
      <c r="D87" s="42" t="s">
        <v>56</v>
      </c>
      <c r="E87" s="43" t="s">
        <v>28</v>
      </c>
      <c r="F87" s="43">
        <v>1</v>
      </c>
      <c r="G87" s="44">
        <v>3</v>
      </c>
      <c r="H87" s="44">
        <v>3</v>
      </c>
      <c r="I87" s="44"/>
      <c r="J87" s="44"/>
      <c r="K87" s="44"/>
      <c r="L87" s="44">
        <v>3</v>
      </c>
      <c r="M87" s="44"/>
      <c r="N87" s="44"/>
      <c r="O87" s="44"/>
      <c r="P87" s="41" t="s">
        <v>188</v>
      </c>
      <c r="Q87" s="71">
        <v>43709</v>
      </c>
      <c r="R87" s="55"/>
    </row>
    <row r="88" spans="1:18">
      <c r="A88" s="45"/>
      <c r="B88" s="41" t="s">
        <v>213</v>
      </c>
      <c r="C88" s="41" t="s">
        <v>214</v>
      </c>
      <c r="D88" s="42" t="s">
        <v>215</v>
      </c>
      <c r="E88" s="43" t="s">
        <v>42</v>
      </c>
      <c r="F88" s="43">
        <v>1</v>
      </c>
      <c r="G88" s="44">
        <v>250</v>
      </c>
      <c r="H88" s="44">
        <v>250</v>
      </c>
      <c r="I88" s="44"/>
      <c r="J88" s="44"/>
      <c r="K88" s="44"/>
      <c r="L88" s="44">
        <v>250</v>
      </c>
      <c r="M88" s="44"/>
      <c r="N88" s="44"/>
      <c r="O88" s="44"/>
      <c r="P88" s="41" t="s">
        <v>188</v>
      </c>
      <c r="Q88" s="71">
        <v>43800</v>
      </c>
      <c r="R88" s="55"/>
    </row>
    <row r="89" ht="24" spans="1:18">
      <c r="A89" s="45"/>
      <c r="B89" s="41" t="s">
        <v>216</v>
      </c>
      <c r="C89" s="41" t="s">
        <v>217</v>
      </c>
      <c r="D89" s="42" t="s">
        <v>218</v>
      </c>
      <c r="E89" s="43" t="s">
        <v>42</v>
      </c>
      <c r="F89" s="43">
        <v>1</v>
      </c>
      <c r="G89" s="44">
        <v>300</v>
      </c>
      <c r="H89" s="44">
        <v>300</v>
      </c>
      <c r="I89" s="44">
        <v>300</v>
      </c>
      <c r="J89" s="44"/>
      <c r="K89" s="44"/>
      <c r="L89" s="44"/>
      <c r="M89" s="44"/>
      <c r="N89" s="44"/>
      <c r="O89" s="44"/>
      <c r="P89" s="41" t="s">
        <v>188</v>
      </c>
      <c r="Q89" s="71">
        <v>43800</v>
      </c>
      <c r="R89" s="55"/>
    </row>
    <row r="90" spans="1:18">
      <c r="A90" s="45"/>
      <c r="B90" s="41" t="s">
        <v>219</v>
      </c>
      <c r="C90" s="41" t="s">
        <v>220</v>
      </c>
      <c r="D90" s="42" t="s">
        <v>197</v>
      </c>
      <c r="E90" s="43" t="s">
        <v>42</v>
      </c>
      <c r="F90" s="43">
        <v>1</v>
      </c>
      <c r="G90" s="44">
        <v>3</v>
      </c>
      <c r="H90" s="44">
        <v>3</v>
      </c>
      <c r="I90" s="44"/>
      <c r="J90" s="44"/>
      <c r="K90" s="44"/>
      <c r="L90" s="44">
        <v>3</v>
      </c>
      <c r="M90" s="44"/>
      <c r="N90" s="44"/>
      <c r="O90" s="44"/>
      <c r="P90" s="41" t="s">
        <v>188</v>
      </c>
      <c r="Q90" s="71">
        <v>43709</v>
      </c>
      <c r="R90" s="55"/>
    </row>
    <row r="91" spans="1:18">
      <c r="A91" s="45"/>
      <c r="B91" s="60" t="s">
        <v>197</v>
      </c>
      <c r="C91" s="41" t="s">
        <v>196</v>
      </c>
      <c r="D91" s="60" t="s">
        <v>197</v>
      </c>
      <c r="E91" s="51" t="s">
        <v>42</v>
      </c>
      <c r="F91" s="51">
        <v>1</v>
      </c>
      <c r="G91" s="61">
        <v>17.309</v>
      </c>
      <c r="H91" s="61">
        <v>17.309</v>
      </c>
      <c r="I91" s="61"/>
      <c r="J91" s="44"/>
      <c r="K91" s="44"/>
      <c r="L91" s="61">
        <v>17.309</v>
      </c>
      <c r="M91" s="44"/>
      <c r="N91" s="44"/>
      <c r="O91" s="44"/>
      <c r="P91" s="41" t="s">
        <v>188</v>
      </c>
      <c r="Q91" s="71">
        <v>43497</v>
      </c>
      <c r="R91" s="55"/>
    </row>
    <row r="92" spans="1:18">
      <c r="A92" s="45"/>
      <c r="B92" s="41" t="s">
        <v>221</v>
      </c>
      <c r="C92" s="41" t="s">
        <v>177</v>
      </c>
      <c r="D92" s="42" t="s">
        <v>191</v>
      </c>
      <c r="E92" s="43" t="s">
        <v>42</v>
      </c>
      <c r="F92" s="43">
        <v>1</v>
      </c>
      <c r="G92" s="44">
        <v>4.71</v>
      </c>
      <c r="H92" s="44">
        <v>4.71</v>
      </c>
      <c r="I92" s="44"/>
      <c r="J92" s="44"/>
      <c r="K92" s="44"/>
      <c r="L92" s="44">
        <v>4.71</v>
      </c>
      <c r="M92" s="44"/>
      <c r="N92" s="44"/>
      <c r="O92" s="44"/>
      <c r="P92" s="41" t="s">
        <v>188</v>
      </c>
      <c r="Q92" s="71">
        <v>43678</v>
      </c>
      <c r="R92" s="55"/>
    </row>
    <row r="93" spans="1:18">
      <c r="A93" s="45"/>
      <c r="B93" s="41" t="s">
        <v>222</v>
      </c>
      <c r="C93" s="41" t="s">
        <v>223</v>
      </c>
      <c r="D93" s="42" t="s">
        <v>224</v>
      </c>
      <c r="E93" s="43" t="s">
        <v>42</v>
      </c>
      <c r="F93" s="43">
        <v>1</v>
      </c>
      <c r="G93" s="44">
        <v>1</v>
      </c>
      <c r="H93" s="44">
        <v>1</v>
      </c>
      <c r="I93" s="44"/>
      <c r="J93" s="44"/>
      <c r="K93" s="44"/>
      <c r="L93" s="44">
        <v>1</v>
      </c>
      <c r="M93" s="44"/>
      <c r="N93" s="44"/>
      <c r="O93" s="44"/>
      <c r="P93" s="41" t="s">
        <v>188</v>
      </c>
      <c r="Q93" s="71">
        <v>43678</v>
      </c>
      <c r="R93" s="55"/>
    </row>
    <row r="94" ht="24" spans="1:18">
      <c r="A94" s="45"/>
      <c r="B94" s="41" t="s">
        <v>225</v>
      </c>
      <c r="C94" s="41" t="s">
        <v>196</v>
      </c>
      <c r="D94" s="42" t="s">
        <v>197</v>
      </c>
      <c r="E94" s="43" t="s">
        <v>42</v>
      </c>
      <c r="F94" s="43">
        <v>1</v>
      </c>
      <c r="G94" s="44">
        <v>19</v>
      </c>
      <c r="H94" s="44">
        <v>19</v>
      </c>
      <c r="I94" s="44"/>
      <c r="J94" s="44"/>
      <c r="K94" s="44"/>
      <c r="L94" s="44">
        <v>19</v>
      </c>
      <c r="M94" s="44"/>
      <c r="N94" s="44"/>
      <c r="O94" s="44"/>
      <c r="P94" s="41" t="s">
        <v>188</v>
      </c>
      <c r="Q94" s="71">
        <v>43617</v>
      </c>
      <c r="R94" s="55"/>
    </row>
    <row r="95" ht="24" spans="1:18">
      <c r="A95" s="45"/>
      <c r="B95" s="41" t="s">
        <v>226</v>
      </c>
      <c r="C95" s="41" t="s">
        <v>177</v>
      </c>
      <c r="D95" s="42" t="s">
        <v>191</v>
      </c>
      <c r="E95" s="43" t="s">
        <v>42</v>
      </c>
      <c r="F95" s="43">
        <v>1</v>
      </c>
      <c r="G95" s="44">
        <v>1.78</v>
      </c>
      <c r="H95" s="44">
        <v>1.78</v>
      </c>
      <c r="I95" s="44"/>
      <c r="J95" s="44"/>
      <c r="K95" s="44"/>
      <c r="L95" s="44">
        <v>1.78</v>
      </c>
      <c r="M95" s="44"/>
      <c r="N95" s="44"/>
      <c r="O95" s="44"/>
      <c r="P95" s="41" t="s">
        <v>188</v>
      </c>
      <c r="Q95" s="71">
        <v>43617</v>
      </c>
      <c r="R95" s="55"/>
    </row>
    <row r="96" ht="24" spans="1:18">
      <c r="A96" s="45"/>
      <c r="B96" s="41" t="s">
        <v>227</v>
      </c>
      <c r="C96" s="41" t="s">
        <v>177</v>
      </c>
      <c r="D96" s="42" t="s">
        <v>191</v>
      </c>
      <c r="E96" s="43" t="s">
        <v>42</v>
      </c>
      <c r="F96" s="43">
        <v>1</v>
      </c>
      <c r="G96" s="44">
        <v>0.48</v>
      </c>
      <c r="H96" s="44">
        <v>0.48</v>
      </c>
      <c r="I96" s="44"/>
      <c r="J96" s="44"/>
      <c r="K96" s="44"/>
      <c r="L96" s="44">
        <v>0.48</v>
      </c>
      <c r="M96" s="44"/>
      <c r="N96" s="44"/>
      <c r="O96" s="44"/>
      <c r="P96" s="41" t="s">
        <v>188</v>
      </c>
      <c r="Q96" s="71">
        <v>43586</v>
      </c>
      <c r="R96" s="55"/>
    </row>
    <row r="97" spans="1:18">
      <c r="A97" s="45"/>
      <c r="B97" s="41" t="s">
        <v>228</v>
      </c>
      <c r="C97" s="41" t="s">
        <v>166</v>
      </c>
      <c r="D97" s="42" t="s">
        <v>229</v>
      </c>
      <c r="E97" s="43" t="s">
        <v>42</v>
      </c>
      <c r="F97" s="43">
        <v>1</v>
      </c>
      <c r="G97" s="44">
        <v>1.5</v>
      </c>
      <c r="H97" s="44">
        <v>1.5</v>
      </c>
      <c r="I97" s="44"/>
      <c r="J97" s="44"/>
      <c r="K97" s="44"/>
      <c r="L97" s="44">
        <v>1.5</v>
      </c>
      <c r="M97" s="44"/>
      <c r="N97" s="44"/>
      <c r="O97" s="44"/>
      <c r="P97" s="41" t="s">
        <v>188</v>
      </c>
      <c r="Q97" s="71">
        <v>43586</v>
      </c>
      <c r="R97" s="55"/>
    </row>
    <row r="98" spans="1:18">
      <c r="A98" s="45"/>
      <c r="B98" s="41" t="s">
        <v>230</v>
      </c>
      <c r="C98" s="41" t="s">
        <v>177</v>
      </c>
      <c r="D98" s="42" t="s">
        <v>191</v>
      </c>
      <c r="E98" s="43" t="s">
        <v>42</v>
      </c>
      <c r="F98" s="43">
        <v>1</v>
      </c>
      <c r="G98" s="44">
        <v>2.625</v>
      </c>
      <c r="H98" s="44">
        <v>2.625</v>
      </c>
      <c r="I98" s="44"/>
      <c r="J98" s="44"/>
      <c r="K98" s="44"/>
      <c r="L98" s="44">
        <v>2.625</v>
      </c>
      <c r="M98" s="44"/>
      <c r="N98" s="44"/>
      <c r="O98" s="44"/>
      <c r="P98" s="41" t="s">
        <v>188</v>
      </c>
      <c r="Q98" s="71">
        <v>43525</v>
      </c>
      <c r="R98" s="55"/>
    </row>
    <row r="99" spans="1:18">
      <c r="A99" s="45"/>
      <c r="B99" s="41" t="s">
        <v>231</v>
      </c>
      <c r="C99" s="41" t="s">
        <v>153</v>
      </c>
      <c r="D99" s="42" t="s">
        <v>152</v>
      </c>
      <c r="E99" s="43" t="s">
        <v>42</v>
      </c>
      <c r="F99" s="43">
        <v>1</v>
      </c>
      <c r="G99" s="44">
        <v>6</v>
      </c>
      <c r="H99" s="44">
        <v>6</v>
      </c>
      <c r="I99" s="44"/>
      <c r="J99" s="44"/>
      <c r="K99" s="44"/>
      <c r="L99" s="44">
        <v>6</v>
      </c>
      <c r="M99" s="44"/>
      <c r="N99" s="44"/>
      <c r="O99" s="44"/>
      <c r="P99" s="41" t="s">
        <v>188</v>
      </c>
      <c r="Q99" s="71">
        <v>43525</v>
      </c>
      <c r="R99" s="55"/>
    </row>
    <row r="100" spans="1:18">
      <c r="A100" s="45"/>
      <c r="B100" s="41" t="s">
        <v>232</v>
      </c>
      <c r="C100" s="41" t="s">
        <v>55</v>
      </c>
      <c r="D100" s="42" t="s">
        <v>56</v>
      </c>
      <c r="E100" s="43" t="s">
        <v>42</v>
      </c>
      <c r="F100" s="43">
        <v>1</v>
      </c>
      <c r="G100" s="44">
        <v>2.64</v>
      </c>
      <c r="H100" s="44">
        <v>2.64</v>
      </c>
      <c r="I100" s="44"/>
      <c r="J100" s="44"/>
      <c r="K100" s="44"/>
      <c r="L100" s="44">
        <v>2.64</v>
      </c>
      <c r="M100" s="44"/>
      <c r="N100" s="44"/>
      <c r="O100" s="44"/>
      <c r="P100" s="41" t="s">
        <v>188</v>
      </c>
      <c r="Q100" s="71">
        <v>43525</v>
      </c>
      <c r="R100" s="55"/>
    </row>
    <row r="101" spans="1:18">
      <c r="A101" s="45"/>
      <c r="B101" s="41" t="s">
        <v>233</v>
      </c>
      <c r="C101" s="41" t="s">
        <v>49</v>
      </c>
      <c r="D101" s="42" t="s">
        <v>50</v>
      </c>
      <c r="E101" s="43" t="s">
        <v>42</v>
      </c>
      <c r="F101" s="43">
        <v>1</v>
      </c>
      <c r="G101" s="44">
        <v>4</v>
      </c>
      <c r="H101" s="44">
        <v>4</v>
      </c>
      <c r="I101" s="44"/>
      <c r="J101" s="44"/>
      <c r="K101" s="44"/>
      <c r="L101" s="44">
        <v>4</v>
      </c>
      <c r="M101" s="44"/>
      <c r="N101" s="44"/>
      <c r="O101" s="44"/>
      <c r="P101" s="41" t="s">
        <v>188</v>
      </c>
      <c r="Q101" s="71">
        <v>43525</v>
      </c>
      <c r="R101" s="55"/>
    </row>
    <row r="102" ht="24" spans="1:18">
      <c r="A102" s="45"/>
      <c r="B102" s="41" t="s">
        <v>234</v>
      </c>
      <c r="C102" s="41" t="s">
        <v>210</v>
      </c>
      <c r="D102" s="42" t="s">
        <v>211</v>
      </c>
      <c r="E102" s="43" t="s">
        <v>42</v>
      </c>
      <c r="F102" s="43">
        <v>1</v>
      </c>
      <c r="G102" s="44">
        <v>4.5</v>
      </c>
      <c r="H102" s="44">
        <v>4.5</v>
      </c>
      <c r="I102" s="44"/>
      <c r="J102" s="44"/>
      <c r="K102" s="44"/>
      <c r="L102" s="44">
        <v>4.5</v>
      </c>
      <c r="M102" s="44"/>
      <c r="N102" s="44"/>
      <c r="O102" s="44"/>
      <c r="P102" s="41" t="s">
        <v>188</v>
      </c>
      <c r="Q102" s="71">
        <v>43525</v>
      </c>
      <c r="R102" s="55"/>
    </row>
    <row r="103" spans="1:18">
      <c r="A103" s="56"/>
      <c r="B103" s="41" t="s">
        <v>235</v>
      </c>
      <c r="C103" s="41" t="s">
        <v>236</v>
      </c>
      <c r="D103" s="42" t="s">
        <v>168</v>
      </c>
      <c r="E103" s="43" t="s">
        <v>42</v>
      </c>
      <c r="F103" s="43">
        <v>1</v>
      </c>
      <c r="G103" s="44">
        <v>2.5</v>
      </c>
      <c r="H103" s="44">
        <v>2.5</v>
      </c>
      <c r="I103" s="44"/>
      <c r="J103" s="44"/>
      <c r="K103" s="44"/>
      <c r="L103" s="44">
        <v>2.5</v>
      </c>
      <c r="M103" s="44"/>
      <c r="N103" s="44"/>
      <c r="O103" s="44"/>
      <c r="P103" s="41" t="s">
        <v>188</v>
      </c>
      <c r="Q103" s="71">
        <v>43466</v>
      </c>
      <c r="R103" s="55"/>
    </row>
    <row r="104" spans="1:18">
      <c r="A104" s="62" t="s">
        <v>34</v>
      </c>
      <c r="B104" s="63" t="s">
        <v>211</v>
      </c>
      <c r="C104" s="64" t="s">
        <v>210</v>
      </c>
      <c r="D104" s="65" t="s">
        <v>211</v>
      </c>
      <c r="E104" s="66" t="s">
        <v>42</v>
      </c>
      <c r="F104" s="66">
        <v>1</v>
      </c>
      <c r="G104" s="44">
        <v>1</v>
      </c>
      <c r="H104" s="44">
        <v>1</v>
      </c>
      <c r="I104" s="44">
        <v>1</v>
      </c>
      <c r="J104" s="44"/>
      <c r="K104" s="44"/>
      <c r="L104" s="44"/>
      <c r="M104" s="44"/>
      <c r="N104" s="44"/>
      <c r="O104" s="44"/>
      <c r="P104" s="63" t="s">
        <v>237</v>
      </c>
      <c r="Q104" s="66">
        <v>20190506</v>
      </c>
      <c r="R104" s="72"/>
    </row>
    <row r="105" spans="1:18">
      <c r="A105" s="67"/>
      <c r="B105" s="63" t="s">
        <v>238</v>
      </c>
      <c r="C105" s="63" t="s">
        <v>184</v>
      </c>
      <c r="D105" s="65" t="s">
        <v>238</v>
      </c>
      <c r="E105" s="66" t="s">
        <v>128</v>
      </c>
      <c r="F105" s="66">
        <v>1</v>
      </c>
      <c r="G105" s="44">
        <v>0.6</v>
      </c>
      <c r="H105" s="44">
        <v>0.6</v>
      </c>
      <c r="I105" s="44">
        <v>0.6</v>
      </c>
      <c r="J105" s="44"/>
      <c r="K105" s="44"/>
      <c r="L105" s="44"/>
      <c r="M105" s="44"/>
      <c r="N105" s="44"/>
      <c r="O105" s="44"/>
      <c r="P105" s="63" t="s">
        <v>237</v>
      </c>
      <c r="Q105" s="66">
        <v>20190730</v>
      </c>
      <c r="R105" s="72"/>
    </row>
    <row r="106" ht="24" spans="1:18">
      <c r="A106" s="67"/>
      <c r="B106" s="63" t="s">
        <v>239</v>
      </c>
      <c r="C106" s="63" t="s">
        <v>214</v>
      </c>
      <c r="D106" s="65" t="s">
        <v>215</v>
      </c>
      <c r="E106" s="66" t="s">
        <v>42</v>
      </c>
      <c r="F106" s="66">
        <v>1</v>
      </c>
      <c r="G106" s="44">
        <v>168.35</v>
      </c>
      <c r="H106" s="44">
        <v>168.35</v>
      </c>
      <c r="I106" s="44">
        <v>168.35</v>
      </c>
      <c r="J106" s="44"/>
      <c r="K106" s="44"/>
      <c r="L106" s="44"/>
      <c r="M106" s="44"/>
      <c r="N106" s="44"/>
      <c r="O106" s="44"/>
      <c r="P106" s="63" t="s">
        <v>240</v>
      </c>
      <c r="Q106" s="66">
        <v>20190627</v>
      </c>
      <c r="R106" s="72"/>
    </row>
    <row r="107" ht="24" spans="1:18">
      <c r="A107" s="67"/>
      <c r="B107" s="63" t="s">
        <v>241</v>
      </c>
      <c r="C107" s="63" t="s">
        <v>214</v>
      </c>
      <c r="D107" s="65" t="s">
        <v>215</v>
      </c>
      <c r="E107" s="66" t="s">
        <v>42</v>
      </c>
      <c r="F107" s="66">
        <v>1</v>
      </c>
      <c r="G107" s="44">
        <v>47.7</v>
      </c>
      <c r="H107" s="44">
        <v>47.7</v>
      </c>
      <c r="I107" s="44">
        <v>47.7</v>
      </c>
      <c r="J107" s="44"/>
      <c r="K107" s="44"/>
      <c r="L107" s="44"/>
      <c r="M107" s="44"/>
      <c r="N107" s="44"/>
      <c r="O107" s="44"/>
      <c r="P107" s="63" t="s">
        <v>240</v>
      </c>
      <c r="Q107" s="66">
        <v>20190506</v>
      </c>
      <c r="R107" s="72"/>
    </row>
    <row r="108" spans="1:18">
      <c r="A108" s="67"/>
      <c r="B108" s="63" t="s">
        <v>242</v>
      </c>
      <c r="C108" s="63" t="s">
        <v>214</v>
      </c>
      <c r="D108" s="65" t="s">
        <v>215</v>
      </c>
      <c r="E108" s="66" t="s">
        <v>42</v>
      </c>
      <c r="F108" s="66">
        <v>1</v>
      </c>
      <c r="G108" s="44">
        <v>57.17</v>
      </c>
      <c r="H108" s="44">
        <v>57.17</v>
      </c>
      <c r="I108" s="44">
        <v>57.17</v>
      </c>
      <c r="J108" s="44"/>
      <c r="K108" s="44"/>
      <c r="L108" s="44"/>
      <c r="M108" s="44"/>
      <c r="N108" s="44"/>
      <c r="O108" s="44"/>
      <c r="P108" s="63" t="s">
        <v>240</v>
      </c>
      <c r="Q108" s="66">
        <v>20190527</v>
      </c>
      <c r="R108" s="72"/>
    </row>
    <row r="109" ht="24" spans="1:18">
      <c r="A109" s="67"/>
      <c r="B109" s="63" t="s">
        <v>243</v>
      </c>
      <c r="C109" s="63" t="s">
        <v>214</v>
      </c>
      <c r="D109" s="65" t="s">
        <v>215</v>
      </c>
      <c r="E109" s="66" t="s">
        <v>42</v>
      </c>
      <c r="F109" s="66">
        <v>1</v>
      </c>
      <c r="G109" s="44">
        <v>52.64</v>
      </c>
      <c r="H109" s="44">
        <v>52.64</v>
      </c>
      <c r="I109" s="44">
        <v>52.64</v>
      </c>
      <c r="J109" s="44"/>
      <c r="K109" s="44"/>
      <c r="L109" s="44"/>
      <c r="M109" s="44"/>
      <c r="N109" s="44"/>
      <c r="O109" s="44"/>
      <c r="P109" s="63" t="s">
        <v>240</v>
      </c>
      <c r="Q109" s="66">
        <v>20190506</v>
      </c>
      <c r="R109" s="72"/>
    </row>
    <row r="110" spans="1:18">
      <c r="A110" s="68"/>
      <c r="B110" s="63" t="s">
        <v>244</v>
      </c>
      <c r="C110" s="63" t="s">
        <v>131</v>
      </c>
      <c r="D110" s="65" t="s">
        <v>132</v>
      </c>
      <c r="E110" s="66" t="s">
        <v>28</v>
      </c>
      <c r="F110" s="66">
        <v>1</v>
      </c>
      <c r="G110" s="44">
        <v>2</v>
      </c>
      <c r="H110" s="44">
        <v>2</v>
      </c>
      <c r="I110" s="44">
        <v>2</v>
      </c>
      <c r="J110" s="44"/>
      <c r="K110" s="44"/>
      <c r="L110" s="44"/>
      <c r="M110" s="44"/>
      <c r="N110" s="44"/>
      <c r="O110" s="44"/>
      <c r="P110" s="63" t="s">
        <v>237</v>
      </c>
      <c r="Q110" s="66">
        <v>20190901</v>
      </c>
      <c r="R110" s="72"/>
    </row>
    <row r="111" spans="1:18">
      <c r="A111" s="41" t="s">
        <v>58</v>
      </c>
      <c r="B111" s="60" t="s">
        <v>245</v>
      </c>
      <c r="C111" s="60" t="s">
        <v>164</v>
      </c>
      <c r="D111" s="60" t="s">
        <v>163</v>
      </c>
      <c r="E111" s="51" t="s">
        <v>28</v>
      </c>
      <c r="F111" s="51">
        <v>1</v>
      </c>
      <c r="G111" s="61">
        <v>24.353</v>
      </c>
      <c r="H111" s="61">
        <v>24.353</v>
      </c>
      <c r="I111" s="61">
        <v>24.353</v>
      </c>
      <c r="J111" s="61"/>
      <c r="K111" s="61"/>
      <c r="L111" s="61"/>
      <c r="M111" s="61"/>
      <c r="N111" s="61"/>
      <c r="O111" s="61"/>
      <c r="P111" s="60"/>
      <c r="Q111" s="51"/>
      <c r="R111" s="51" t="s">
        <v>246</v>
      </c>
    </row>
    <row r="112" ht="36" spans="1:18">
      <c r="A112" s="41"/>
      <c r="B112" s="60" t="s">
        <v>247</v>
      </c>
      <c r="C112" s="60" t="s">
        <v>75</v>
      </c>
      <c r="D112" s="60" t="s">
        <v>76</v>
      </c>
      <c r="E112" s="51" t="s">
        <v>42</v>
      </c>
      <c r="F112" s="51">
        <v>1</v>
      </c>
      <c r="G112" s="61">
        <v>90.99</v>
      </c>
      <c r="H112" s="61">
        <v>90.99</v>
      </c>
      <c r="I112" s="61">
        <v>90.99</v>
      </c>
      <c r="J112" s="61"/>
      <c r="K112" s="61"/>
      <c r="L112" s="61"/>
      <c r="M112" s="61"/>
      <c r="N112" s="61"/>
      <c r="O112" s="61"/>
      <c r="P112" s="60" t="s">
        <v>248</v>
      </c>
      <c r="Q112" s="51" t="s">
        <v>249</v>
      </c>
      <c r="R112" s="51"/>
    </row>
    <row r="113" ht="24" spans="1:18">
      <c r="A113" s="41"/>
      <c r="B113" s="60" t="s">
        <v>250</v>
      </c>
      <c r="C113" s="60" t="s">
        <v>251</v>
      </c>
      <c r="D113" s="60" t="s">
        <v>252</v>
      </c>
      <c r="E113" s="51" t="s">
        <v>42</v>
      </c>
      <c r="F113" s="51">
        <v>1</v>
      </c>
      <c r="G113" s="61">
        <v>146.93</v>
      </c>
      <c r="H113" s="61">
        <v>146.93</v>
      </c>
      <c r="I113" s="61">
        <v>146.93</v>
      </c>
      <c r="J113" s="61"/>
      <c r="K113" s="61"/>
      <c r="L113" s="61"/>
      <c r="M113" s="61"/>
      <c r="N113" s="61"/>
      <c r="O113" s="61"/>
      <c r="P113" s="60" t="s">
        <v>253</v>
      </c>
      <c r="Q113" s="51" t="s">
        <v>254</v>
      </c>
      <c r="R113" s="51"/>
    </row>
    <row r="114" ht="24" spans="1:18">
      <c r="A114" s="41"/>
      <c r="B114" s="60" t="s">
        <v>255</v>
      </c>
      <c r="C114" s="60" t="s">
        <v>126</v>
      </c>
      <c r="D114" s="60" t="s">
        <v>256</v>
      </c>
      <c r="E114" s="51" t="s">
        <v>42</v>
      </c>
      <c r="F114" s="51">
        <v>1</v>
      </c>
      <c r="G114" s="61">
        <v>241</v>
      </c>
      <c r="H114" s="61">
        <v>241</v>
      </c>
      <c r="I114" s="61">
        <v>241</v>
      </c>
      <c r="J114" s="61"/>
      <c r="K114" s="61"/>
      <c r="L114" s="61"/>
      <c r="M114" s="61"/>
      <c r="N114" s="61"/>
      <c r="O114" s="61"/>
      <c r="P114" s="60" t="s">
        <v>257</v>
      </c>
      <c r="Q114" s="51" t="s">
        <v>258</v>
      </c>
      <c r="R114" s="51"/>
    </row>
    <row r="115" spans="1:18">
      <c r="A115" s="41"/>
      <c r="B115" s="60" t="s">
        <v>259</v>
      </c>
      <c r="C115" s="60" t="s">
        <v>260</v>
      </c>
      <c r="D115" s="60" t="s">
        <v>261</v>
      </c>
      <c r="E115" s="51" t="s">
        <v>42</v>
      </c>
      <c r="F115" s="51">
        <v>1</v>
      </c>
      <c r="G115" s="61">
        <v>110.5</v>
      </c>
      <c r="H115" s="61">
        <v>110.5</v>
      </c>
      <c r="I115" s="61">
        <v>110.5</v>
      </c>
      <c r="J115" s="61"/>
      <c r="K115" s="61"/>
      <c r="L115" s="61"/>
      <c r="M115" s="61"/>
      <c r="N115" s="61"/>
      <c r="O115" s="61"/>
      <c r="P115" s="60" t="s">
        <v>262</v>
      </c>
      <c r="Q115" s="51"/>
      <c r="R115" s="51" t="s">
        <v>246</v>
      </c>
    </row>
    <row r="116" spans="1:18">
      <c r="A116" s="41"/>
      <c r="B116" s="60" t="s">
        <v>263</v>
      </c>
      <c r="C116" s="60" t="s">
        <v>75</v>
      </c>
      <c r="D116" s="60" t="s">
        <v>76</v>
      </c>
      <c r="E116" s="51" t="s">
        <v>42</v>
      </c>
      <c r="F116" s="51">
        <v>1</v>
      </c>
      <c r="G116" s="61">
        <v>89.99</v>
      </c>
      <c r="H116" s="61">
        <v>89.99</v>
      </c>
      <c r="I116" s="61">
        <v>89.99</v>
      </c>
      <c r="J116" s="61"/>
      <c r="K116" s="61"/>
      <c r="L116" s="61"/>
      <c r="M116" s="61"/>
      <c r="N116" s="61"/>
      <c r="O116" s="61"/>
      <c r="P116" s="60" t="s">
        <v>264</v>
      </c>
      <c r="Q116" s="51" t="s">
        <v>265</v>
      </c>
      <c r="R116" s="51"/>
    </row>
    <row r="117" spans="1:18">
      <c r="A117" s="41"/>
      <c r="B117" s="60" t="s">
        <v>266</v>
      </c>
      <c r="C117" s="60" t="s">
        <v>75</v>
      </c>
      <c r="D117" s="60" t="s">
        <v>76</v>
      </c>
      <c r="E117" s="51" t="s">
        <v>42</v>
      </c>
      <c r="F117" s="51">
        <v>1</v>
      </c>
      <c r="G117" s="61">
        <v>128.8</v>
      </c>
      <c r="H117" s="61">
        <v>128.8</v>
      </c>
      <c r="I117" s="61">
        <v>128.8</v>
      </c>
      <c r="J117" s="61"/>
      <c r="K117" s="61"/>
      <c r="L117" s="61"/>
      <c r="M117" s="61"/>
      <c r="N117" s="61"/>
      <c r="O117" s="61"/>
      <c r="P117" s="60" t="s">
        <v>267</v>
      </c>
      <c r="Q117" s="51" t="s">
        <v>268</v>
      </c>
      <c r="R117" s="51"/>
    </row>
    <row r="118" spans="1:18">
      <c r="A118" s="41"/>
      <c r="B118" s="60" t="s">
        <v>269</v>
      </c>
      <c r="C118" s="60" t="s">
        <v>270</v>
      </c>
      <c r="D118" s="60" t="s">
        <v>271</v>
      </c>
      <c r="E118" s="51" t="s">
        <v>42</v>
      </c>
      <c r="F118" s="51">
        <v>1</v>
      </c>
      <c r="G118" s="61">
        <v>14.66</v>
      </c>
      <c r="H118" s="61">
        <v>14.66</v>
      </c>
      <c r="I118" s="61">
        <v>14.66</v>
      </c>
      <c r="J118" s="61"/>
      <c r="K118" s="61"/>
      <c r="L118" s="61"/>
      <c r="M118" s="61"/>
      <c r="N118" s="61"/>
      <c r="O118" s="61"/>
      <c r="P118" s="60" t="s">
        <v>272</v>
      </c>
      <c r="Q118" s="51"/>
      <c r="R118" s="51" t="s">
        <v>273</v>
      </c>
    </row>
    <row r="119" spans="1:18">
      <c r="A119" s="41"/>
      <c r="B119" s="60" t="s">
        <v>274</v>
      </c>
      <c r="C119" s="60" t="s">
        <v>270</v>
      </c>
      <c r="D119" s="60" t="s">
        <v>271</v>
      </c>
      <c r="E119" s="51" t="s">
        <v>42</v>
      </c>
      <c r="F119" s="51">
        <v>1</v>
      </c>
      <c r="G119" s="61">
        <v>18.22</v>
      </c>
      <c r="H119" s="61">
        <v>18.22</v>
      </c>
      <c r="I119" s="61">
        <v>18.22</v>
      </c>
      <c r="J119" s="61"/>
      <c r="K119" s="61"/>
      <c r="L119" s="61"/>
      <c r="M119" s="61"/>
      <c r="N119" s="61"/>
      <c r="O119" s="61"/>
      <c r="P119" s="60" t="s">
        <v>275</v>
      </c>
      <c r="Q119" s="51" t="s">
        <v>276</v>
      </c>
      <c r="R119" s="51"/>
    </row>
    <row r="120" ht="24" spans="1:18">
      <c r="A120" s="41"/>
      <c r="B120" s="60" t="s">
        <v>277</v>
      </c>
      <c r="C120" s="60" t="s">
        <v>270</v>
      </c>
      <c r="D120" s="60" t="s">
        <v>271</v>
      </c>
      <c r="E120" s="51" t="s">
        <v>42</v>
      </c>
      <c r="F120" s="51">
        <v>1</v>
      </c>
      <c r="G120" s="61">
        <v>14.37</v>
      </c>
      <c r="H120" s="61">
        <v>14.37</v>
      </c>
      <c r="I120" s="61">
        <v>14.37</v>
      </c>
      <c r="J120" s="61"/>
      <c r="K120" s="61"/>
      <c r="L120" s="61"/>
      <c r="M120" s="61"/>
      <c r="N120" s="61"/>
      <c r="O120" s="61"/>
      <c r="P120" s="60" t="s">
        <v>262</v>
      </c>
      <c r="Q120" s="51"/>
      <c r="R120" s="51" t="s">
        <v>278</v>
      </c>
    </row>
    <row r="121" ht="24" spans="1:18">
      <c r="A121" s="41"/>
      <c r="B121" s="60" t="s">
        <v>279</v>
      </c>
      <c r="C121" s="60" t="s">
        <v>280</v>
      </c>
      <c r="D121" s="60" t="s">
        <v>281</v>
      </c>
      <c r="E121" s="51" t="s">
        <v>42</v>
      </c>
      <c r="F121" s="51">
        <v>1</v>
      </c>
      <c r="G121" s="61">
        <v>144.83</v>
      </c>
      <c r="H121" s="61">
        <v>144.83</v>
      </c>
      <c r="I121" s="61">
        <v>144.83</v>
      </c>
      <c r="J121" s="61"/>
      <c r="K121" s="61"/>
      <c r="L121" s="61"/>
      <c r="M121" s="61"/>
      <c r="N121" s="61"/>
      <c r="O121" s="61"/>
      <c r="P121" s="60" t="s">
        <v>282</v>
      </c>
      <c r="Q121" s="51"/>
      <c r="R121" s="51" t="s">
        <v>278</v>
      </c>
    </row>
    <row r="122" ht="24" spans="1:18">
      <c r="A122" s="41"/>
      <c r="B122" s="60" t="s">
        <v>283</v>
      </c>
      <c r="C122" s="60" t="s">
        <v>284</v>
      </c>
      <c r="D122" s="60" t="s">
        <v>285</v>
      </c>
      <c r="E122" s="51" t="s">
        <v>42</v>
      </c>
      <c r="F122" s="51">
        <v>1</v>
      </c>
      <c r="G122" s="61">
        <v>20.04</v>
      </c>
      <c r="H122" s="61">
        <v>20.04</v>
      </c>
      <c r="I122" s="61">
        <v>20.04</v>
      </c>
      <c r="J122" s="61"/>
      <c r="K122" s="61"/>
      <c r="L122" s="61"/>
      <c r="M122" s="61"/>
      <c r="N122" s="61"/>
      <c r="O122" s="61"/>
      <c r="P122" s="60" t="s">
        <v>286</v>
      </c>
      <c r="Q122" s="51"/>
      <c r="R122" s="51" t="s">
        <v>278</v>
      </c>
    </row>
    <row r="123" ht="24" spans="1:18">
      <c r="A123" s="41"/>
      <c r="B123" s="60" t="s">
        <v>287</v>
      </c>
      <c r="C123" s="60" t="s">
        <v>184</v>
      </c>
      <c r="D123" s="60" t="s">
        <v>288</v>
      </c>
      <c r="E123" s="51" t="s">
        <v>128</v>
      </c>
      <c r="F123" s="51">
        <v>100</v>
      </c>
      <c r="G123" s="61">
        <v>0.485</v>
      </c>
      <c r="H123" s="61">
        <v>48.5</v>
      </c>
      <c r="I123" s="61">
        <v>48.5</v>
      </c>
      <c r="J123" s="61"/>
      <c r="K123" s="61"/>
      <c r="L123" s="61"/>
      <c r="M123" s="61"/>
      <c r="N123" s="61"/>
      <c r="O123" s="61"/>
      <c r="P123" s="60" t="s">
        <v>289</v>
      </c>
      <c r="Q123" s="51"/>
      <c r="R123" s="51" t="s">
        <v>278</v>
      </c>
    </row>
    <row r="124" ht="24" spans="1:18">
      <c r="A124" s="41"/>
      <c r="B124" s="60" t="s">
        <v>290</v>
      </c>
      <c r="C124" s="60" t="s">
        <v>291</v>
      </c>
      <c r="D124" s="60" t="s">
        <v>292</v>
      </c>
      <c r="E124" s="51" t="s">
        <v>42</v>
      </c>
      <c r="F124" s="51">
        <v>1</v>
      </c>
      <c r="G124" s="61">
        <v>1.9</v>
      </c>
      <c r="H124" s="61">
        <v>1.9</v>
      </c>
      <c r="I124" s="61">
        <v>1.9</v>
      </c>
      <c r="J124" s="61"/>
      <c r="K124" s="61"/>
      <c r="L124" s="61"/>
      <c r="M124" s="61"/>
      <c r="N124" s="61"/>
      <c r="O124" s="61"/>
      <c r="P124" s="60" t="s">
        <v>262</v>
      </c>
      <c r="Q124" s="51"/>
      <c r="R124" s="51" t="s">
        <v>278</v>
      </c>
    </row>
    <row r="125" ht="24" spans="1:18">
      <c r="A125" s="41"/>
      <c r="B125" s="60" t="s">
        <v>293</v>
      </c>
      <c r="C125" s="60" t="s">
        <v>294</v>
      </c>
      <c r="D125" s="60" t="s">
        <v>295</v>
      </c>
      <c r="E125" s="51" t="s">
        <v>28</v>
      </c>
      <c r="F125" s="51">
        <v>1</v>
      </c>
      <c r="G125" s="61">
        <v>46.67</v>
      </c>
      <c r="H125" s="61">
        <v>46.67</v>
      </c>
      <c r="I125" s="61">
        <v>46.67</v>
      </c>
      <c r="J125" s="61"/>
      <c r="K125" s="61"/>
      <c r="L125" s="61"/>
      <c r="M125" s="61"/>
      <c r="N125" s="61"/>
      <c r="O125" s="61"/>
      <c r="P125" s="60" t="s">
        <v>296</v>
      </c>
      <c r="Q125" s="51"/>
      <c r="R125" s="51" t="s">
        <v>278</v>
      </c>
    </row>
    <row r="126" ht="24" spans="1:18">
      <c r="A126" s="41"/>
      <c r="B126" s="60" t="s">
        <v>297</v>
      </c>
      <c r="C126" s="60" t="s">
        <v>298</v>
      </c>
      <c r="D126" s="60" t="s">
        <v>163</v>
      </c>
      <c r="E126" s="51" t="s">
        <v>42</v>
      </c>
      <c r="F126" s="51">
        <v>1</v>
      </c>
      <c r="G126" s="61">
        <v>11.16</v>
      </c>
      <c r="H126" s="61">
        <v>11.16</v>
      </c>
      <c r="I126" s="61">
        <v>11.16</v>
      </c>
      <c r="J126" s="61"/>
      <c r="K126" s="61"/>
      <c r="L126" s="61"/>
      <c r="M126" s="61"/>
      <c r="N126" s="61"/>
      <c r="O126" s="61"/>
      <c r="P126" s="60" t="s">
        <v>275</v>
      </c>
      <c r="Q126" s="51"/>
      <c r="R126" s="51" t="s">
        <v>278</v>
      </c>
    </row>
    <row r="127" spans="1:18">
      <c r="A127" s="40" t="s">
        <v>93</v>
      </c>
      <c r="B127" s="41" t="s">
        <v>299</v>
      </c>
      <c r="C127" s="41" t="s">
        <v>75</v>
      </c>
      <c r="D127" s="42" t="s">
        <v>76</v>
      </c>
      <c r="E127" s="43" t="s">
        <v>42</v>
      </c>
      <c r="F127" s="43">
        <v>1</v>
      </c>
      <c r="G127" s="44">
        <v>77.28</v>
      </c>
      <c r="H127" s="44">
        <v>77.28</v>
      </c>
      <c r="I127" s="44"/>
      <c r="J127" s="44"/>
      <c r="K127" s="44"/>
      <c r="L127" s="44">
        <v>77.28</v>
      </c>
      <c r="M127" s="44"/>
      <c r="N127" s="44"/>
      <c r="O127" s="44"/>
      <c r="P127" s="41" t="s">
        <v>300</v>
      </c>
      <c r="Q127" s="71">
        <v>43709</v>
      </c>
      <c r="R127" s="55"/>
    </row>
    <row r="128" spans="1:18">
      <c r="A128" s="45"/>
      <c r="B128" s="41" t="s">
        <v>301</v>
      </c>
      <c r="C128" s="69" t="s">
        <v>75</v>
      </c>
      <c r="D128" s="42" t="s">
        <v>76</v>
      </c>
      <c r="E128" s="43" t="s">
        <v>42</v>
      </c>
      <c r="F128" s="43">
        <v>1</v>
      </c>
      <c r="G128" s="44">
        <v>153.38</v>
      </c>
      <c r="H128" s="44">
        <v>153.38</v>
      </c>
      <c r="I128" s="44"/>
      <c r="J128" s="44"/>
      <c r="K128" s="44"/>
      <c r="L128" s="44">
        <v>153.38</v>
      </c>
      <c r="M128" s="44"/>
      <c r="N128" s="44"/>
      <c r="O128" s="44"/>
      <c r="P128" s="41" t="s">
        <v>300</v>
      </c>
      <c r="Q128" s="71">
        <v>43709</v>
      </c>
      <c r="R128" s="55"/>
    </row>
    <row r="129" spans="1:18">
      <c r="A129" s="45"/>
      <c r="B129" s="41" t="s">
        <v>302</v>
      </c>
      <c r="C129" s="41" t="s">
        <v>75</v>
      </c>
      <c r="D129" s="42" t="s">
        <v>76</v>
      </c>
      <c r="E129" s="43" t="s">
        <v>42</v>
      </c>
      <c r="F129" s="43">
        <v>1</v>
      </c>
      <c r="G129" s="44">
        <v>51.5</v>
      </c>
      <c r="H129" s="44">
        <v>51.5</v>
      </c>
      <c r="I129" s="44"/>
      <c r="J129" s="44"/>
      <c r="K129" s="44"/>
      <c r="L129" s="44">
        <v>51.5</v>
      </c>
      <c r="M129" s="44"/>
      <c r="N129" s="44"/>
      <c r="O129" s="44"/>
      <c r="P129" s="41" t="s">
        <v>300</v>
      </c>
      <c r="Q129" s="71">
        <v>43709</v>
      </c>
      <c r="R129" s="55"/>
    </row>
    <row r="130" spans="1:18">
      <c r="A130" s="45"/>
      <c r="B130" s="41" t="s">
        <v>303</v>
      </c>
      <c r="C130" s="41" t="s">
        <v>75</v>
      </c>
      <c r="D130" s="42" t="s">
        <v>76</v>
      </c>
      <c r="E130" s="43" t="s">
        <v>42</v>
      </c>
      <c r="F130" s="43">
        <v>1</v>
      </c>
      <c r="G130" s="44">
        <v>75</v>
      </c>
      <c r="H130" s="44">
        <v>75</v>
      </c>
      <c r="I130" s="44"/>
      <c r="J130" s="44"/>
      <c r="K130" s="44"/>
      <c r="L130" s="44">
        <v>75</v>
      </c>
      <c r="M130" s="44"/>
      <c r="N130" s="44"/>
      <c r="O130" s="44"/>
      <c r="P130" s="41" t="s">
        <v>304</v>
      </c>
      <c r="Q130" s="71">
        <v>43770</v>
      </c>
      <c r="R130" s="55"/>
    </row>
    <row r="131" spans="1:18">
      <c r="A131" s="45"/>
      <c r="B131" s="41" t="s">
        <v>305</v>
      </c>
      <c r="C131" s="41" t="s">
        <v>75</v>
      </c>
      <c r="D131" s="42" t="s">
        <v>76</v>
      </c>
      <c r="E131" s="43" t="s">
        <v>42</v>
      </c>
      <c r="F131" s="43">
        <v>1</v>
      </c>
      <c r="G131" s="44">
        <v>75</v>
      </c>
      <c r="H131" s="44">
        <v>75</v>
      </c>
      <c r="I131" s="44"/>
      <c r="J131" s="44"/>
      <c r="K131" s="44"/>
      <c r="L131" s="44">
        <v>75</v>
      </c>
      <c r="M131" s="44"/>
      <c r="N131" s="44"/>
      <c r="O131" s="44"/>
      <c r="P131" s="41" t="s">
        <v>304</v>
      </c>
      <c r="Q131" s="71">
        <v>43770</v>
      </c>
      <c r="R131" s="55"/>
    </row>
    <row r="132" spans="1:18">
      <c r="A132" s="45"/>
      <c r="B132" s="41" t="s">
        <v>306</v>
      </c>
      <c r="C132" s="41" t="s">
        <v>75</v>
      </c>
      <c r="D132" s="42" t="s">
        <v>76</v>
      </c>
      <c r="E132" s="43" t="s">
        <v>42</v>
      </c>
      <c r="F132" s="43">
        <v>1</v>
      </c>
      <c r="G132" s="44">
        <v>50</v>
      </c>
      <c r="H132" s="44">
        <v>50</v>
      </c>
      <c r="I132" s="44"/>
      <c r="J132" s="44"/>
      <c r="K132" s="44"/>
      <c r="L132" s="44">
        <v>50</v>
      </c>
      <c r="M132" s="44"/>
      <c r="N132" s="44"/>
      <c r="O132" s="44"/>
      <c r="P132" s="41" t="s">
        <v>304</v>
      </c>
      <c r="Q132" s="71">
        <v>43770</v>
      </c>
      <c r="R132" s="55"/>
    </row>
    <row r="133" spans="1:18">
      <c r="A133" s="45"/>
      <c r="B133" s="41" t="s">
        <v>307</v>
      </c>
      <c r="C133" s="41" t="s">
        <v>75</v>
      </c>
      <c r="D133" s="42" t="s">
        <v>76</v>
      </c>
      <c r="E133" s="43" t="s">
        <v>42</v>
      </c>
      <c r="F133" s="43">
        <v>1</v>
      </c>
      <c r="G133" s="44">
        <v>50</v>
      </c>
      <c r="H133" s="44">
        <v>50</v>
      </c>
      <c r="I133" s="44"/>
      <c r="J133" s="44"/>
      <c r="K133" s="44"/>
      <c r="L133" s="44">
        <v>50</v>
      </c>
      <c r="M133" s="44"/>
      <c r="N133" s="44"/>
      <c r="O133" s="44"/>
      <c r="P133" s="41" t="s">
        <v>304</v>
      </c>
      <c r="Q133" s="71">
        <v>43770</v>
      </c>
      <c r="R133" s="55"/>
    </row>
    <row r="134" spans="1:18">
      <c r="A134" s="45"/>
      <c r="B134" s="41" t="s">
        <v>308</v>
      </c>
      <c r="C134" s="41" t="s">
        <v>309</v>
      </c>
      <c r="D134" s="42" t="s">
        <v>310</v>
      </c>
      <c r="E134" s="43" t="s">
        <v>42</v>
      </c>
      <c r="F134" s="43">
        <v>1</v>
      </c>
      <c r="G134" s="44">
        <v>230</v>
      </c>
      <c r="H134" s="44">
        <v>230</v>
      </c>
      <c r="I134" s="44"/>
      <c r="J134" s="44"/>
      <c r="K134" s="44"/>
      <c r="L134" s="44">
        <v>230</v>
      </c>
      <c r="M134" s="44"/>
      <c r="N134" s="44"/>
      <c r="O134" s="44"/>
      <c r="P134" s="41" t="s">
        <v>304</v>
      </c>
      <c r="Q134" s="71">
        <v>43770</v>
      </c>
      <c r="R134" s="55"/>
    </row>
    <row r="135" spans="1:18">
      <c r="A135" s="56"/>
      <c r="B135" s="41" t="s">
        <v>311</v>
      </c>
      <c r="C135" s="73" t="s">
        <v>184</v>
      </c>
      <c r="D135" s="42" t="s">
        <v>238</v>
      </c>
      <c r="E135" s="43" t="s">
        <v>128</v>
      </c>
      <c r="F135" s="43">
        <v>80</v>
      </c>
      <c r="G135" s="44">
        <v>0.625</v>
      </c>
      <c r="H135" s="44">
        <v>50</v>
      </c>
      <c r="I135" s="44"/>
      <c r="J135" s="44"/>
      <c r="K135" s="44"/>
      <c r="L135" s="44"/>
      <c r="M135" s="44">
        <v>50</v>
      </c>
      <c r="N135" s="44"/>
      <c r="O135" s="44"/>
      <c r="P135" s="41" t="s">
        <v>312</v>
      </c>
      <c r="Q135" s="71">
        <v>43739</v>
      </c>
      <c r="R135" s="55"/>
    </row>
    <row r="136" customHeight="1" spans="1:18">
      <c r="A136" s="40" t="s">
        <v>97</v>
      </c>
      <c r="B136" s="41" t="s">
        <v>313</v>
      </c>
      <c r="C136" s="41" t="s">
        <v>153</v>
      </c>
      <c r="D136" s="69" t="s">
        <v>152</v>
      </c>
      <c r="E136" s="43" t="s">
        <v>28</v>
      </c>
      <c r="F136" s="43">
        <v>1</v>
      </c>
      <c r="G136" s="44">
        <v>10.8</v>
      </c>
      <c r="H136" s="44">
        <v>10.8</v>
      </c>
      <c r="I136" s="44"/>
      <c r="J136" s="44"/>
      <c r="K136" s="44"/>
      <c r="L136" s="44">
        <v>10.8</v>
      </c>
      <c r="M136" s="44"/>
      <c r="N136" s="44"/>
      <c r="O136" s="44"/>
      <c r="P136" s="41" t="s">
        <v>154</v>
      </c>
      <c r="Q136" s="83">
        <v>43546</v>
      </c>
      <c r="R136" s="55"/>
    </row>
    <row r="137" spans="1:18">
      <c r="A137" s="45"/>
      <c r="B137" s="41" t="s">
        <v>191</v>
      </c>
      <c r="C137" s="41" t="s">
        <v>177</v>
      </c>
      <c r="D137" s="42" t="s">
        <v>191</v>
      </c>
      <c r="E137" s="43" t="s">
        <v>28</v>
      </c>
      <c r="F137" s="43">
        <v>1</v>
      </c>
      <c r="G137" s="44">
        <v>0.8</v>
      </c>
      <c r="H137" s="44">
        <v>0.8</v>
      </c>
      <c r="I137" s="44"/>
      <c r="J137" s="44"/>
      <c r="K137" s="44"/>
      <c r="L137" s="44">
        <v>0.8</v>
      </c>
      <c r="M137" s="44"/>
      <c r="N137" s="44"/>
      <c r="O137" s="44"/>
      <c r="P137" s="41" t="s">
        <v>154</v>
      </c>
      <c r="Q137" s="83">
        <v>43546</v>
      </c>
      <c r="R137" s="55"/>
    </row>
    <row r="138" spans="1:18">
      <c r="A138" s="45"/>
      <c r="B138" s="69" t="s">
        <v>191</v>
      </c>
      <c r="C138" s="41" t="s">
        <v>177</v>
      </c>
      <c r="D138" s="42" t="s">
        <v>191</v>
      </c>
      <c r="E138" s="43" t="s">
        <v>28</v>
      </c>
      <c r="F138" s="43">
        <v>1</v>
      </c>
      <c r="G138" s="74">
        <v>0.91</v>
      </c>
      <c r="H138" s="74">
        <v>0.91</v>
      </c>
      <c r="I138" s="74"/>
      <c r="J138" s="74"/>
      <c r="K138" s="74"/>
      <c r="L138" s="74">
        <v>0.91</v>
      </c>
      <c r="M138" s="74"/>
      <c r="N138" s="74"/>
      <c r="O138" s="74"/>
      <c r="P138" s="41" t="s">
        <v>154</v>
      </c>
      <c r="Q138" s="84">
        <v>43605</v>
      </c>
      <c r="R138" s="59"/>
    </row>
    <row r="139" spans="1:18">
      <c r="A139" s="45"/>
      <c r="B139" s="41" t="s">
        <v>244</v>
      </c>
      <c r="C139" s="41" t="s">
        <v>184</v>
      </c>
      <c r="D139" s="42" t="str">
        <f>IF(C139="","",VLOOKUP(C139,[2]采购目录表!A$1:B$65536,2,FALSE))</f>
        <v>台式计算机</v>
      </c>
      <c r="E139" s="43" t="s">
        <v>128</v>
      </c>
      <c r="F139" s="43">
        <v>2</v>
      </c>
      <c r="G139" s="44">
        <v>0.515</v>
      </c>
      <c r="H139" s="44">
        <v>1.03</v>
      </c>
      <c r="I139" s="44"/>
      <c r="J139" s="44"/>
      <c r="K139" s="44"/>
      <c r="L139" s="44">
        <v>1.03</v>
      </c>
      <c r="M139" s="44"/>
      <c r="N139" s="44"/>
      <c r="O139" s="44"/>
      <c r="P139" s="41" t="s">
        <v>154</v>
      </c>
      <c r="Q139" s="83">
        <v>43605</v>
      </c>
      <c r="R139" s="55"/>
    </row>
    <row r="140" spans="1:18">
      <c r="A140" s="45"/>
      <c r="B140" s="41" t="s">
        <v>314</v>
      </c>
      <c r="C140" s="41" t="s">
        <v>196</v>
      </c>
      <c r="D140" s="42" t="s">
        <v>197</v>
      </c>
      <c r="E140" s="43" t="s">
        <v>101</v>
      </c>
      <c r="F140" s="43">
        <v>1</v>
      </c>
      <c r="G140" s="44">
        <v>11</v>
      </c>
      <c r="H140" s="44">
        <v>11</v>
      </c>
      <c r="I140" s="44"/>
      <c r="J140" s="44"/>
      <c r="K140" s="44"/>
      <c r="L140" s="44">
        <v>11</v>
      </c>
      <c r="M140" s="44"/>
      <c r="N140" s="44"/>
      <c r="O140" s="44"/>
      <c r="P140" s="41" t="s">
        <v>154</v>
      </c>
      <c r="Q140" s="83">
        <v>43644</v>
      </c>
      <c r="R140" s="55"/>
    </row>
    <row r="141" spans="1:18">
      <c r="A141" s="45"/>
      <c r="B141" s="41" t="s">
        <v>244</v>
      </c>
      <c r="C141" s="41" t="s">
        <v>171</v>
      </c>
      <c r="D141" s="42" t="str">
        <f>IF(C141="","",VLOOKUP(C141,[2]采购目录表!A$1:B$65536,2,FALSE))</f>
        <v>激光打印机</v>
      </c>
      <c r="E141" s="43" t="s">
        <v>128</v>
      </c>
      <c r="F141" s="43">
        <v>2</v>
      </c>
      <c r="G141" s="44">
        <v>0.15</v>
      </c>
      <c r="H141" s="44">
        <v>0.3</v>
      </c>
      <c r="I141" s="44"/>
      <c r="J141" s="44"/>
      <c r="K141" s="44"/>
      <c r="L141" s="44">
        <v>0.3</v>
      </c>
      <c r="M141" s="44"/>
      <c r="N141" s="44"/>
      <c r="O141" s="44"/>
      <c r="P141" s="41" t="s">
        <v>154</v>
      </c>
      <c r="Q141" s="83">
        <v>43649</v>
      </c>
      <c r="R141" s="55"/>
    </row>
    <row r="142" spans="1:18">
      <c r="A142" s="45"/>
      <c r="B142" s="41" t="s">
        <v>168</v>
      </c>
      <c r="C142" s="41" t="s">
        <v>169</v>
      </c>
      <c r="D142" s="42" t="str">
        <f>IF(C142="","",VLOOKUP(C142,[2]采购目录表!A$1:B$65536,2,FALSE))</f>
        <v>家具用具</v>
      </c>
      <c r="E142" s="43" t="s">
        <v>28</v>
      </c>
      <c r="F142" s="43">
        <v>1</v>
      </c>
      <c r="G142" s="44">
        <v>1.23</v>
      </c>
      <c r="H142" s="44">
        <v>1.23</v>
      </c>
      <c r="I142" s="44"/>
      <c r="J142" s="44"/>
      <c r="K142" s="44"/>
      <c r="L142" s="44">
        <v>1.23</v>
      </c>
      <c r="M142" s="44"/>
      <c r="N142" s="44"/>
      <c r="O142" s="44"/>
      <c r="P142" s="41" t="s">
        <v>154</v>
      </c>
      <c r="Q142" s="83">
        <v>43649</v>
      </c>
      <c r="R142" s="55"/>
    </row>
    <row r="143" spans="1:18">
      <c r="A143" s="45"/>
      <c r="B143" s="41" t="s">
        <v>244</v>
      </c>
      <c r="C143" s="41" t="s">
        <v>184</v>
      </c>
      <c r="D143" s="42" t="str">
        <f>IF(C143="","",VLOOKUP(C143,[2]采购目录表!A$1:B$65536,2,FALSE))</f>
        <v>台式计算机</v>
      </c>
      <c r="E143" s="43" t="s">
        <v>128</v>
      </c>
      <c r="F143" s="43">
        <v>2</v>
      </c>
      <c r="G143" s="44">
        <v>0.58</v>
      </c>
      <c r="H143" s="44">
        <v>1.16</v>
      </c>
      <c r="I143" s="44"/>
      <c r="J143" s="44"/>
      <c r="K143" s="44"/>
      <c r="L143" s="44">
        <v>1.16</v>
      </c>
      <c r="M143" s="44"/>
      <c r="N143" s="44"/>
      <c r="O143" s="44"/>
      <c r="P143" s="41" t="s">
        <v>154</v>
      </c>
      <c r="Q143" s="83">
        <v>43649</v>
      </c>
      <c r="R143" s="55"/>
    </row>
    <row r="144" spans="1:18">
      <c r="A144" s="45"/>
      <c r="B144" s="41" t="s">
        <v>244</v>
      </c>
      <c r="C144" s="41" t="s">
        <v>184</v>
      </c>
      <c r="D144" s="42" t="str">
        <f>IF(C144="","",VLOOKUP(C144,[2]采购目录表!A$1:B$65536,2,FALSE))</f>
        <v>台式计算机</v>
      </c>
      <c r="E144" s="43" t="s">
        <v>128</v>
      </c>
      <c r="F144" s="43">
        <v>4</v>
      </c>
      <c r="G144" s="44">
        <v>0.6</v>
      </c>
      <c r="H144" s="44">
        <v>2.4</v>
      </c>
      <c r="I144" s="44"/>
      <c r="J144" s="44"/>
      <c r="K144" s="44"/>
      <c r="L144" s="44">
        <v>2.4</v>
      </c>
      <c r="M144" s="44"/>
      <c r="N144" s="44"/>
      <c r="O144" s="44"/>
      <c r="P144" s="41" t="s">
        <v>154</v>
      </c>
      <c r="Q144" s="83">
        <v>43675</v>
      </c>
      <c r="R144" s="55"/>
    </row>
    <row r="145" spans="1:18">
      <c r="A145" s="45"/>
      <c r="B145" s="41" t="s">
        <v>244</v>
      </c>
      <c r="C145" s="41" t="s">
        <v>52</v>
      </c>
      <c r="D145" s="42" t="str">
        <f>IF(C145="","",VLOOKUP(C145,[2]采购目录表!A$1:B$65536,2,FALSE))</f>
        <v>复印机</v>
      </c>
      <c r="E145" s="43" t="s">
        <v>128</v>
      </c>
      <c r="F145" s="43">
        <v>1</v>
      </c>
      <c r="G145" s="44">
        <v>1</v>
      </c>
      <c r="H145" s="44">
        <v>1</v>
      </c>
      <c r="I145" s="44"/>
      <c r="J145" s="44"/>
      <c r="K145" s="44"/>
      <c r="L145" s="44">
        <v>1</v>
      </c>
      <c r="M145" s="44"/>
      <c r="N145" s="44"/>
      <c r="O145" s="44"/>
      <c r="P145" s="41" t="s">
        <v>154</v>
      </c>
      <c r="Q145" s="83">
        <v>43675</v>
      </c>
      <c r="R145" s="55"/>
    </row>
    <row r="146" spans="1:18">
      <c r="A146" s="45"/>
      <c r="B146" s="41" t="s">
        <v>244</v>
      </c>
      <c r="C146" s="41" t="s">
        <v>315</v>
      </c>
      <c r="D146" s="42" t="str">
        <f>IF(C146="","",VLOOKUP(C146,[2]采购目录表!A$1:B$65536,2,FALSE))</f>
        <v>多功能一体机</v>
      </c>
      <c r="E146" s="43" t="s">
        <v>128</v>
      </c>
      <c r="F146" s="43">
        <v>2</v>
      </c>
      <c r="G146" s="44">
        <v>0.3</v>
      </c>
      <c r="H146" s="44">
        <v>0.6</v>
      </c>
      <c r="I146" s="44"/>
      <c r="J146" s="44"/>
      <c r="K146" s="44"/>
      <c r="L146" s="44">
        <v>0.6</v>
      </c>
      <c r="M146" s="44"/>
      <c r="N146" s="44"/>
      <c r="O146" s="44"/>
      <c r="P146" s="41" t="s">
        <v>154</v>
      </c>
      <c r="Q146" s="83">
        <v>43675</v>
      </c>
      <c r="R146" s="55"/>
    </row>
    <row r="147" spans="1:18">
      <c r="A147" s="45"/>
      <c r="B147" s="41" t="s">
        <v>244</v>
      </c>
      <c r="C147" s="41" t="s">
        <v>164</v>
      </c>
      <c r="D147" s="42" t="s">
        <v>163</v>
      </c>
      <c r="E147" s="43" t="s">
        <v>54</v>
      </c>
      <c r="F147" s="43">
        <v>1</v>
      </c>
      <c r="G147" s="44">
        <v>0.4</v>
      </c>
      <c r="H147" s="44">
        <v>0.4</v>
      </c>
      <c r="I147" s="44"/>
      <c r="J147" s="44"/>
      <c r="K147" s="44"/>
      <c r="L147" s="44">
        <v>0.4</v>
      </c>
      <c r="M147" s="44"/>
      <c r="N147" s="44"/>
      <c r="O147" s="44"/>
      <c r="P147" s="41" t="s">
        <v>154</v>
      </c>
      <c r="Q147" s="83">
        <v>43675</v>
      </c>
      <c r="R147" s="55"/>
    </row>
    <row r="148" spans="1:18">
      <c r="A148" s="45"/>
      <c r="B148" s="41" t="s">
        <v>191</v>
      </c>
      <c r="C148" s="41" t="s">
        <v>177</v>
      </c>
      <c r="D148" s="42" t="s">
        <v>191</v>
      </c>
      <c r="E148" s="43" t="s">
        <v>28</v>
      </c>
      <c r="F148" s="43">
        <v>1</v>
      </c>
      <c r="G148" s="44">
        <v>0.8</v>
      </c>
      <c r="H148" s="44">
        <v>0.8</v>
      </c>
      <c r="I148" s="44"/>
      <c r="J148" s="44"/>
      <c r="K148" s="44"/>
      <c r="L148" s="44">
        <v>0.8</v>
      </c>
      <c r="M148" s="44"/>
      <c r="N148" s="44"/>
      <c r="O148" s="44"/>
      <c r="P148" s="41" t="s">
        <v>154</v>
      </c>
      <c r="Q148" s="83">
        <v>43675</v>
      </c>
      <c r="R148" s="55"/>
    </row>
    <row r="149" spans="1:18">
      <c r="A149" s="45"/>
      <c r="B149" s="41" t="s">
        <v>316</v>
      </c>
      <c r="C149" s="41" t="s">
        <v>317</v>
      </c>
      <c r="D149" s="69" t="s">
        <v>318</v>
      </c>
      <c r="E149" s="43" t="s">
        <v>28</v>
      </c>
      <c r="F149" s="43">
        <v>1</v>
      </c>
      <c r="G149" s="44">
        <v>290</v>
      </c>
      <c r="H149" s="44">
        <v>290</v>
      </c>
      <c r="I149" s="44">
        <v>290</v>
      </c>
      <c r="J149" s="44"/>
      <c r="K149" s="44"/>
      <c r="L149" s="44"/>
      <c r="M149" s="44"/>
      <c r="N149" s="44"/>
      <c r="O149" s="44"/>
      <c r="P149" s="41" t="s">
        <v>319</v>
      </c>
      <c r="Q149" s="71">
        <v>43678</v>
      </c>
      <c r="R149" s="55"/>
    </row>
    <row r="150" ht="36" spans="1:18">
      <c r="A150" s="45"/>
      <c r="B150" s="41" t="s">
        <v>320</v>
      </c>
      <c r="C150" s="69" t="s">
        <v>321</v>
      </c>
      <c r="D150" s="42" t="str">
        <f>IF(C150="","",VLOOKUP(C150,[2]采购目录表!A$1:B$65536,2,FALSE))</f>
        <v>文化、体育用品和器材批发服务</v>
      </c>
      <c r="E150" s="43" t="s">
        <v>28</v>
      </c>
      <c r="F150" s="43">
        <v>1</v>
      </c>
      <c r="G150" s="44">
        <v>140</v>
      </c>
      <c r="H150" s="44">
        <v>140</v>
      </c>
      <c r="I150" s="44"/>
      <c r="J150" s="44"/>
      <c r="K150" s="44"/>
      <c r="L150" s="44"/>
      <c r="M150" s="44">
        <v>140</v>
      </c>
      <c r="N150" s="44"/>
      <c r="O150" s="44"/>
      <c r="P150" s="41" t="s">
        <v>322</v>
      </c>
      <c r="Q150" s="71">
        <v>43678</v>
      </c>
      <c r="R150" s="55"/>
    </row>
    <row r="151" spans="1:18">
      <c r="A151" s="45"/>
      <c r="B151" s="41" t="s">
        <v>323</v>
      </c>
      <c r="C151" s="41" t="s">
        <v>324</v>
      </c>
      <c r="D151" s="69" t="s">
        <v>325</v>
      </c>
      <c r="E151" s="43" t="s">
        <v>28</v>
      </c>
      <c r="F151" s="43">
        <v>1</v>
      </c>
      <c r="G151" s="44">
        <v>200</v>
      </c>
      <c r="H151" s="44">
        <v>200</v>
      </c>
      <c r="I151" s="44">
        <v>200</v>
      </c>
      <c r="J151" s="44"/>
      <c r="K151" s="44"/>
      <c r="L151" s="44"/>
      <c r="M151" s="44"/>
      <c r="N151" s="44"/>
      <c r="O151" s="44"/>
      <c r="P151" s="41" t="s">
        <v>326</v>
      </c>
      <c r="Q151" s="43" t="s">
        <v>327</v>
      </c>
      <c r="R151" s="55"/>
    </row>
    <row r="152" spans="1:18">
      <c r="A152" s="45"/>
      <c r="B152" s="63" t="s">
        <v>328</v>
      </c>
      <c r="C152" s="64" t="s">
        <v>329</v>
      </c>
      <c r="D152" s="64" t="s">
        <v>330</v>
      </c>
      <c r="E152" s="66" t="s">
        <v>28</v>
      </c>
      <c r="F152" s="66">
        <v>1</v>
      </c>
      <c r="G152" s="44">
        <v>160</v>
      </c>
      <c r="H152" s="44">
        <v>160</v>
      </c>
      <c r="I152" s="44">
        <v>160</v>
      </c>
      <c r="J152" s="44"/>
      <c r="K152" s="44"/>
      <c r="L152" s="44"/>
      <c r="M152" s="44"/>
      <c r="N152" s="44"/>
      <c r="O152" s="44"/>
      <c r="P152" s="41" t="s">
        <v>326</v>
      </c>
      <c r="Q152" s="71">
        <v>43709</v>
      </c>
      <c r="R152" s="55"/>
    </row>
    <row r="153" spans="1:18">
      <c r="A153" s="45"/>
      <c r="B153" s="63" t="s">
        <v>331</v>
      </c>
      <c r="C153" s="64" t="s">
        <v>329</v>
      </c>
      <c r="D153" s="65" t="s">
        <v>330</v>
      </c>
      <c r="E153" s="66" t="s">
        <v>28</v>
      </c>
      <c r="F153" s="66">
        <v>1</v>
      </c>
      <c r="G153" s="44">
        <v>140</v>
      </c>
      <c r="H153" s="44">
        <v>140</v>
      </c>
      <c r="I153" s="44">
        <v>140</v>
      </c>
      <c r="J153" s="44"/>
      <c r="K153" s="44"/>
      <c r="L153" s="44"/>
      <c r="M153" s="44"/>
      <c r="N153" s="44"/>
      <c r="O153" s="44"/>
      <c r="P153" s="41" t="s">
        <v>326</v>
      </c>
      <c r="Q153" s="71">
        <v>43709</v>
      </c>
      <c r="R153" s="55"/>
    </row>
    <row r="154" spans="1:18">
      <c r="A154" s="45"/>
      <c r="B154" s="63" t="s">
        <v>332</v>
      </c>
      <c r="C154" s="63" t="s">
        <v>333</v>
      </c>
      <c r="D154" s="69" t="s">
        <v>334</v>
      </c>
      <c r="E154" s="66" t="s">
        <v>28</v>
      </c>
      <c r="F154" s="66">
        <v>1</v>
      </c>
      <c r="G154" s="44">
        <v>100</v>
      </c>
      <c r="H154" s="44">
        <v>100</v>
      </c>
      <c r="I154" s="44">
        <v>100</v>
      </c>
      <c r="J154" s="44"/>
      <c r="K154" s="44"/>
      <c r="L154" s="44"/>
      <c r="M154" s="44"/>
      <c r="N154" s="44"/>
      <c r="O154" s="44"/>
      <c r="P154" s="41" t="s">
        <v>326</v>
      </c>
      <c r="Q154" s="66" t="s">
        <v>335</v>
      </c>
      <c r="R154" s="55"/>
    </row>
    <row r="155" spans="1:18">
      <c r="A155" s="45"/>
      <c r="B155" s="41" t="s">
        <v>244</v>
      </c>
      <c r="C155" s="41" t="s">
        <v>184</v>
      </c>
      <c r="D155" s="42" t="str">
        <f>IF(C155="","",VLOOKUP(C155,[2]采购目录表!A$1:B$65536,2,FALSE))</f>
        <v>台式计算机</v>
      </c>
      <c r="E155" s="43" t="s">
        <v>128</v>
      </c>
      <c r="F155" s="43">
        <v>10</v>
      </c>
      <c r="G155" s="44">
        <v>0.58</v>
      </c>
      <c r="H155" s="44">
        <v>5.8</v>
      </c>
      <c r="I155" s="44"/>
      <c r="J155" s="44"/>
      <c r="K155" s="44"/>
      <c r="L155" s="44">
        <v>5.8</v>
      </c>
      <c r="M155" s="44"/>
      <c r="N155" s="44"/>
      <c r="O155" s="44"/>
      <c r="P155" s="41" t="s">
        <v>154</v>
      </c>
      <c r="Q155" s="71">
        <v>43709</v>
      </c>
      <c r="R155" s="55"/>
    </row>
    <row r="156" spans="1:18">
      <c r="A156" s="45"/>
      <c r="B156" s="41" t="s">
        <v>244</v>
      </c>
      <c r="C156" s="41" t="s">
        <v>171</v>
      </c>
      <c r="D156" s="42" t="str">
        <f>IF(C156="","",VLOOKUP(C156,[2]采购目录表!A$1:B$65536,2,FALSE))</f>
        <v>激光打印机</v>
      </c>
      <c r="E156" s="43" t="s">
        <v>128</v>
      </c>
      <c r="F156" s="43">
        <v>5</v>
      </c>
      <c r="G156" s="44">
        <v>0.3</v>
      </c>
      <c r="H156" s="44">
        <v>1.5</v>
      </c>
      <c r="I156" s="44"/>
      <c r="J156" s="44"/>
      <c r="K156" s="44"/>
      <c r="L156" s="44">
        <v>1.5</v>
      </c>
      <c r="M156" s="44"/>
      <c r="N156" s="44"/>
      <c r="O156" s="44"/>
      <c r="P156" s="41" t="s">
        <v>154</v>
      </c>
      <c r="Q156" s="71">
        <v>43710</v>
      </c>
      <c r="R156" s="55"/>
    </row>
    <row r="157" spans="1:18">
      <c r="A157" s="45"/>
      <c r="B157" s="41" t="s">
        <v>244</v>
      </c>
      <c r="C157" s="41" t="s">
        <v>52</v>
      </c>
      <c r="D157" s="42" t="str">
        <f>IF(C157="","",VLOOKUP(C157,[2]采购目录表!A$1:B$65536,2,FALSE))</f>
        <v>复印机</v>
      </c>
      <c r="E157" s="43" t="s">
        <v>128</v>
      </c>
      <c r="F157" s="43">
        <v>3</v>
      </c>
      <c r="G157" s="44">
        <v>1</v>
      </c>
      <c r="H157" s="44">
        <v>3</v>
      </c>
      <c r="I157" s="44"/>
      <c r="J157" s="44"/>
      <c r="K157" s="44"/>
      <c r="L157" s="44">
        <v>3</v>
      </c>
      <c r="M157" s="44"/>
      <c r="N157" s="44"/>
      <c r="O157" s="44"/>
      <c r="P157" s="41" t="s">
        <v>154</v>
      </c>
      <c r="Q157" s="71">
        <v>43711</v>
      </c>
      <c r="R157" s="55"/>
    </row>
    <row r="158" spans="1:18">
      <c r="A158" s="45"/>
      <c r="B158" s="41" t="s">
        <v>244</v>
      </c>
      <c r="C158" s="41" t="s">
        <v>315</v>
      </c>
      <c r="D158" s="42" t="str">
        <f>IF(C158="","",VLOOKUP(C158,[2]采购目录表!A$1:B$65536,2,FALSE))</f>
        <v>多功能一体机</v>
      </c>
      <c r="E158" s="43" t="s">
        <v>128</v>
      </c>
      <c r="F158" s="43">
        <v>10</v>
      </c>
      <c r="G158" s="44">
        <v>0.3</v>
      </c>
      <c r="H158" s="44">
        <v>3</v>
      </c>
      <c r="I158" s="44"/>
      <c r="J158" s="44"/>
      <c r="K158" s="44"/>
      <c r="L158" s="44">
        <v>3</v>
      </c>
      <c r="M158" s="44"/>
      <c r="N158" s="44"/>
      <c r="O158" s="44"/>
      <c r="P158" s="41" t="s">
        <v>154</v>
      </c>
      <c r="Q158" s="71">
        <v>43712</v>
      </c>
      <c r="R158" s="55"/>
    </row>
    <row r="159" spans="1:18">
      <c r="A159" s="45"/>
      <c r="B159" s="41" t="s">
        <v>244</v>
      </c>
      <c r="C159" s="41" t="s">
        <v>175</v>
      </c>
      <c r="D159" s="42" t="str">
        <f>IF(C159="","",VLOOKUP(C159,[2]采购目录表!A$1:B$65536,2,FALSE))</f>
        <v>碎纸机</v>
      </c>
      <c r="E159" s="43" t="s">
        <v>128</v>
      </c>
      <c r="F159" s="43">
        <v>5</v>
      </c>
      <c r="G159" s="44">
        <v>0.1</v>
      </c>
      <c r="H159" s="44">
        <v>0.5</v>
      </c>
      <c r="I159" s="44"/>
      <c r="J159" s="44"/>
      <c r="K159" s="44"/>
      <c r="L159" s="44">
        <v>0.5</v>
      </c>
      <c r="M159" s="44"/>
      <c r="N159" s="44"/>
      <c r="O159" s="44"/>
      <c r="P159" s="41" t="s">
        <v>154</v>
      </c>
      <c r="Q159" s="71">
        <v>43713</v>
      </c>
      <c r="R159" s="55"/>
    </row>
    <row r="160" spans="1:18">
      <c r="A160" s="45"/>
      <c r="B160" s="41" t="s">
        <v>244</v>
      </c>
      <c r="C160" s="41" t="s">
        <v>166</v>
      </c>
      <c r="D160" s="42" t="str">
        <f>IF(C160="","",VLOOKUP(C160,[2]采购目录表!A$1:B$65536,2,FALSE))</f>
        <v>视频会议系统设备</v>
      </c>
      <c r="E160" s="43" t="s">
        <v>128</v>
      </c>
      <c r="F160" s="43">
        <v>1</v>
      </c>
      <c r="G160" s="44">
        <v>3.5</v>
      </c>
      <c r="H160" s="44">
        <v>3.5</v>
      </c>
      <c r="I160" s="44"/>
      <c r="J160" s="44" t="s">
        <v>336</v>
      </c>
      <c r="K160" s="44"/>
      <c r="L160" s="44">
        <v>3.5</v>
      </c>
      <c r="M160" s="44"/>
      <c r="N160" s="44"/>
      <c r="O160" s="44"/>
      <c r="P160" s="41" t="s">
        <v>154</v>
      </c>
      <c r="Q160" s="71">
        <v>43714</v>
      </c>
      <c r="R160" s="55"/>
    </row>
    <row r="161" spans="1:18">
      <c r="A161" s="45"/>
      <c r="B161" s="41" t="s">
        <v>244</v>
      </c>
      <c r="C161" s="41" t="s">
        <v>169</v>
      </c>
      <c r="D161" s="42" t="str">
        <f>IF(C161="","",VLOOKUP(C161,[2]采购目录表!A$1:B$65536,2,FALSE))</f>
        <v>家具用具</v>
      </c>
      <c r="E161" s="43" t="s">
        <v>28</v>
      </c>
      <c r="F161" s="43">
        <v>2</v>
      </c>
      <c r="G161" s="44">
        <v>2.5</v>
      </c>
      <c r="H161" s="44">
        <v>5</v>
      </c>
      <c r="I161" s="44"/>
      <c r="J161" s="44"/>
      <c r="K161" s="44"/>
      <c r="L161" s="44">
        <v>5</v>
      </c>
      <c r="M161" s="44"/>
      <c r="N161" s="44"/>
      <c r="O161" s="44"/>
      <c r="P161" s="41" t="s">
        <v>154</v>
      </c>
      <c r="Q161" s="71">
        <v>43715</v>
      </c>
      <c r="R161" s="55"/>
    </row>
    <row r="162" spans="1:18">
      <c r="A162" s="45"/>
      <c r="B162" s="41" t="s">
        <v>244</v>
      </c>
      <c r="C162" s="41" t="s">
        <v>55</v>
      </c>
      <c r="D162" s="42" t="str">
        <f>IF(C162="","",VLOOKUP(C162,[2]采购目录表!A$1:B$65536,2,FALSE))</f>
        <v>复印纸</v>
      </c>
      <c r="E162" s="43" t="s">
        <v>28</v>
      </c>
      <c r="F162" s="43">
        <v>1</v>
      </c>
      <c r="G162" s="44">
        <v>7</v>
      </c>
      <c r="H162" s="44">
        <v>7</v>
      </c>
      <c r="I162" s="44"/>
      <c r="J162" s="44"/>
      <c r="K162" s="44"/>
      <c r="L162" s="44">
        <v>7</v>
      </c>
      <c r="M162" s="44"/>
      <c r="N162" s="44"/>
      <c r="O162" s="44"/>
      <c r="P162" s="41" t="s">
        <v>154</v>
      </c>
      <c r="Q162" s="71">
        <v>43716</v>
      </c>
      <c r="R162" s="55"/>
    </row>
    <row r="163" spans="1:18">
      <c r="A163" s="45"/>
      <c r="B163" s="41" t="s">
        <v>244</v>
      </c>
      <c r="C163" s="41" t="s">
        <v>164</v>
      </c>
      <c r="D163" s="42" t="s">
        <v>163</v>
      </c>
      <c r="E163" s="43" t="s">
        <v>54</v>
      </c>
      <c r="F163" s="43">
        <v>5</v>
      </c>
      <c r="G163" s="44">
        <v>0.8</v>
      </c>
      <c r="H163" s="44">
        <v>4</v>
      </c>
      <c r="I163" s="44"/>
      <c r="J163" s="44"/>
      <c r="K163" s="44"/>
      <c r="L163" s="44">
        <v>4</v>
      </c>
      <c r="M163" s="44"/>
      <c r="N163" s="44"/>
      <c r="O163" s="44"/>
      <c r="P163" s="41" t="s">
        <v>154</v>
      </c>
      <c r="Q163" s="71">
        <v>43717</v>
      </c>
      <c r="R163" s="55"/>
    </row>
    <row r="164" spans="1:18">
      <c r="A164" s="45"/>
      <c r="B164" s="41" t="s">
        <v>244</v>
      </c>
      <c r="C164" s="41" t="s">
        <v>49</v>
      </c>
      <c r="D164" s="42" t="str">
        <f>IF(C164="","",VLOOKUP(C164,[2]采购目录表!A$1:B$65536,2,FALSE))</f>
        <v>硒鼓、粉盒</v>
      </c>
      <c r="E164" s="43" t="s">
        <v>28</v>
      </c>
      <c r="F164" s="43">
        <v>1</v>
      </c>
      <c r="G164" s="44">
        <v>7</v>
      </c>
      <c r="H164" s="44">
        <v>7</v>
      </c>
      <c r="I164" s="44"/>
      <c r="J164" s="44"/>
      <c r="K164" s="44"/>
      <c r="L164" s="44">
        <v>7</v>
      </c>
      <c r="M164" s="44"/>
      <c r="N164" s="44"/>
      <c r="O164" s="44"/>
      <c r="P164" s="41" t="s">
        <v>154</v>
      </c>
      <c r="Q164" s="71">
        <v>43718</v>
      </c>
      <c r="R164" s="55"/>
    </row>
    <row r="165" spans="1:18">
      <c r="A165" s="45"/>
      <c r="B165" s="41" t="s">
        <v>337</v>
      </c>
      <c r="C165" s="41" t="s">
        <v>75</v>
      </c>
      <c r="D165" s="42" t="str">
        <f>IF(C165="","",VLOOKUP(C165,[2]采购目录表!A$1:B$65536,2,FALSE))</f>
        <v>修缮工程</v>
      </c>
      <c r="E165" s="43" t="s">
        <v>101</v>
      </c>
      <c r="F165" s="43">
        <v>2</v>
      </c>
      <c r="G165" s="44">
        <v>3</v>
      </c>
      <c r="H165" s="44">
        <v>6</v>
      </c>
      <c r="I165" s="44"/>
      <c r="J165" s="44"/>
      <c r="K165" s="44"/>
      <c r="L165" s="44">
        <v>6</v>
      </c>
      <c r="M165" s="44"/>
      <c r="N165" s="44"/>
      <c r="O165" s="44"/>
      <c r="P165" s="41" t="s">
        <v>154</v>
      </c>
      <c r="Q165" s="71">
        <v>43719</v>
      </c>
      <c r="R165" s="55"/>
    </row>
    <row r="166" spans="1:18">
      <c r="A166" s="45"/>
      <c r="B166" s="41" t="s">
        <v>338</v>
      </c>
      <c r="C166" s="41" t="s">
        <v>210</v>
      </c>
      <c r="D166" s="42" t="str">
        <f>IF(C166="","",VLOOKUP(C166,[2]采购目录表!A$1:B$65536,2,FALSE))</f>
        <v>计算机设备维修和保养服务</v>
      </c>
      <c r="E166" s="43" t="s">
        <v>28</v>
      </c>
      <c r="F166" s="43">
        <v>1</v>
      </c>
      <c r="G166" s="44">
        <v>5</v>
      </c>
      <c r="H166" s="44">
        <v>5</v>
      </c>
      <c r="I166" s="44"/>
      <c r="J166" s="44"/>
      <c r="K166" s="44"/>
      <c r="L166" s="44">
        <v>5</v>
      </c>
      <c r="M166" s="44"/>
      <c r="N166" s="44"/>
      <c r="O166" s="44"/>
      <c r="P166" s="41" t="s">
        <v>154</v>
      </c>
      <c r="Q166" s="71">
        <v>43720</v>
      </c>
      <c r="R166" s="55"/>
    </row>
    <row r="167" spans="1:18">
      <c r="A167" s="45"/>
      <c r="B167" s="41" t="s">
        <v>339</v>
      </c>
      <c r="C167" s="41" t="s">
        <v>200</v>
      </c>
      <c r="D167" s="42" t="str">
        <f>IF(C167="","",VLOOKUP(C167,[2]采购目录表!A$1:B$65536,2,FALSE))</f>
        <v>空调、电梯维修和保养服务</v>
      </c>
      <c r="E167" s="43" t="s">
        <v>28</v>
      </c>
      <c r="F167" s="43">
        <v>2</v>
      </c>
      <c r="G167" s="44">
        <v>2</v>
      </c>
      <c r="H167" s="44">
        <v>4</v>
      </c>
      <c r="I167" s="44"/>
      <c r="J167" s="44"/>
      <c r="K167" s="44"/>
      <c r="L167" s="44">
        <v>4</v>
      </c>
      <c r="M167" s="44"/>
      <c r="N167" s="44"/>
      <c r="O167" s="44"/>
      <c r="P167" s="41" t="s">
        <v>154</v>
      </c>
      <c r="Q167" s="71">
        <v>43721</v>
      </c>
      <c r="R167" s="55"/>
    </row>
    <row r="168" spans="1:18">
      <c r="A168" s="45"/>
      <c r="B168" s="41" t="s">
        <v>340</v>
      </c>
      <c r="C168" s="41" t="s">
        <v>177</v>
      </c>
      <c r="D168" s="42" t="s">
        <v>191</v>
      </c>
      <c r="E168" s="43" t="s">
        <v>28</v>
      </c>
      <c r="F168" s="43">
        <v>1</v>
      </c>
      <c r="G168" s="44">
        <v>25</v>
      </c>
      <c r="H168" s="44">
        <v>25</v>
      </c>
      <c r="I168" s="44">
        <v>25</v>
      </c>
      <c r="J168" s="44"/>
      <c r="K168" s="44"/>
      <c r="L168" s="44"/>
      <c r="M168" s="44"/>
      <c r="N168" s="44"/>
      <c r="O168" s="44"/>
      <c r="P168" s="41" t="s">
        <v>326</v>
      </c>
      <c r="Q168" s="71">
        <v>43722</v>
      </c>
      <c r="R168" s="55"/>
    </row>
    <row r="169" spans="1:18">
      <c r="A169" s="56"/>
      <c r="B169" s="41" t="s">
        <v>341</v>
      </c>
      <c r="C169" s="41" t="s">
        <v>342</v>
      </c>
      <c r="D169" s="42" t="str">
        <f>IF(C169="","",VLOOKUP(C169,[2]采购目录表!A$1:B$65536,2,FALSE))</f>
        <v>体育设备</v>
      </c>
      <c r="E169" s="43" t="s">
        <v>28</v>
      </c>
      <c r="F169" s="43">
        <v>1</v>
      </c>
      <c r="G169" s="44">
        <v>191.399</v>
      </c>
      <c r="H169" s="44">
        <v>191.399</v>
      </c>
      <c r="I169" s="44"/>
      <c r="J169" s="44"/>
      <c r="K169" s="44"/>
      <c r="L169" s="44"/>
      <c r="M169" s="44">
        <v>191.399</v>
      </c>
      <c r="N169" s="44"/>
      <c r="O169" s="44"/>
      <c r="P169" s="41" t="s">
        <v>343</v>
      </c>
      <c r="Q169" s="71">
        <v>43770</v>
      </c>
      <c r="R169" s="55"/>
    </row>
    <row r="170" spans="1:18">
      <c r="A170" s="41" t="s">
        <v>102</v>
      </c>
      <c r="B170" s="41" t="s">
        <v>56</v>
      </c>
      <c r="C170" s="41" t="s">
        <v>55</v>
      </c>
      <c r="D170" s="42" t="s">
        <v>56</v>
      </c>
      <c r="E170" s="43" t="s">
        <v>28</v>
      </c>
      <c r="F170" s="43">
        <v>1</v>
      </c>
      <c r="G170" s="44">
        <v>0.65</v>
      </c>
      <c r="H170" s="44">
        <v>0.65</v>
      </c>
      <c r="I170" s="44">
        <v>0</v>
      </c>
      <c r="J170" s="44">
        <v>0</v>
      </c>
      <c r="K170" s="44">
        <v>0</v>
      </c>
      <c r="L170" s="44">
        <v>0.65</v>
      </c>
      <c r="M170" s="44"/>
      <c r="N170" s="44"/>
      <c r="O170" s="44"/>
      <c r="P170" s="41" t="s">
        <v>154</v>
      </c>
      <c r="Q170" s="85">
        <v>43546</v>
      </c>
      <c r="R170" s="55"/>
    </row>
    <row r="171" spans="1:18">
      <c r="A171" s="41"/>
      <c r="B171" s="75" t="s">
        <v>344</v>
      </c>
      <c r="C171" s="41" t="s">
        <v>49</v>
      </c>
      <c r="D171" s="42" t="s">
        <v>50</v>
      </c>
      <c r="E171" s="43" t="s">
        <v>28</v>
      </c>
      <c r="F171" s="43">
        <v>1</v>
      </c>
      <c r="G171" s="44">
        <v>0.7</v>
      </c>
      <c r="H171" s="44">
        <v>0.7</v>
      </c>
      <c r="I171" s="44">
        <v>0</v>
      </c>
      <c r="J171" s="44">
        <v>0</v>
      </c>
      <c r="K171" s="44">
        <v>0</v>
      </c>
      <c r="L171" s="44">
        <v>0.7</v>
      </c>
      <c r="M171" s="44"/>
      <c r="N171" s="44"/>
      <c r="O171" s="44"/>
      <c r="P171" s="41" t="s">
        <v>154</v>
      </c>
      <c r="Q171" s="85">
        <v>43546</v>
      </c>
      <c r="R171" s="55"/>
    </row>
    <row r="172" spans="1:18">
      <c r="A172" s="41"/>
      <c r="B172" s="41" t="s">
        <v>170</v>
      </c>
      <c r="C172" s="41" t="s">
        <v>171</v>
      </c>
      <c r="D172" s="42" t="s">
        <v>345</v>
      </c>
      <c r="E172" s="43" t="s">
        <v>128</v>
      </c>
      <c r="F172" s="43">
        <v>1</v>
      </c>
      <c r="G172" s="44">
        <v>0.21</v>
      </c>
      <c r="H172" s="44">
        <v>0.21</v>
      </c>
      <c r="I172" s="44">
        <v>0</v>
      </c>
      <c r="J172" s="44">
        <v>0</v>
      </c>
      <c r="K172" s="44">
        <v>0</v>
      </c>
      <c r="L172" s="44">
        <v>0.21</v>
      </c>
      <c r="M172" s="44"/>
      <c r="N172" s="44"/>
      <c r="O172" s="44"/>
      <c r="P172" s="41" t="s">
        <v>154</v>
      </c>
      <c r="Q172" s="85">
        <v>43542</v>
      </c>
      <c r="R172" s="55"/>
    </row>
    <row r="173" spans="1:18">
      <c r="A173" s="41"/>
      <c r="B173" s="41" t="s">
        <v>346</v>
      </c>
      <c r="C173" s="41" t="s">
        <v>347</v>
      </c>
      <c r="D173" s="42" t="s">
        <v>346</v>
      </c>
      <c r="E173" s="43" t="s">
        <v>128</v>
      </c>
      <c r="F173" s="43">
        <v>1</v>
      </c>
      <c r="G173" s="44">
        <v>0.31</v>
      </c>
      <c r="H173" s="44">
        <v>0.31</v>
      </c>
      <c r="I173" s="44">
        <v>0</v>
      </c>
      <c r="J173" s="44">
        <v>0</v>
      </c>
      <c r="K173" s="44">
        <v>0</v>
      </c>
      <c r="L173" s="44">
        <v>0.31</v>
      </c>
      <c r="M173" s="44"/>
      <c r="N173" s="44"/>
      <c r="O173" s="44"/>
      <c r="P173" s="41" t="s">
        <v>154</v>
      </c>
      <c r="Q173" s="85">
        <v>43629</v>
      </c>
      <c r="R173" s="55"/>
    </row>
    <row r="174" spans="1:18">
      <c r="A174" s="41"/>
      <c r="B174" s="41" t="s">
        <v>348</v>
      </c>
      <c r="C174" s="41" t="s">
        <v>75</v>
      </c>
      <c r="D174" s="42" t="s">
        <v>76</v>
      </c>
      <c r="E174" s="43" t="s">
        <v>28</v>
      </c>
      <c r="F174" s="43">
        <v>1</v>
      </c>
      <c r="G174" s="44">
        <v>4.311926</v>
      </c>
      <c r="H174" s="44">
        <v>4.311926</v>
      </c>
      <c r="I174" s="44">
        <v>0</v>
      </c>
      <c r="J174" s="44">
        <v>0</v>
      </c>
      <c r="K174" s="44">
        <v>0</v>
      </c>
      <c r="L174" s="44">
        <v>4.311926</v>
      </c>
      <c r="M174" s="44"/>
      <c r="N174" s="44"/>
      <c r="O174" s="44"/>
      <c r="P174" s="41" t="s">
        <v>154</v>
      </c>
      <c r="Q174" s="85">
        <v>43671</v>
      </c>
      <c r="R174" s="55"/>
    </row>
    <row r="175" spans="1:18">
      <c r="A175" s="41"/>
      <c r="B175" s="41" t="s">
        <v>349</v>
      </c>
      <c r="C175" s="41" t="s">
        <v>184</v>
      </c>
      <c r="D175" s="42" t="s">
        <v>238</v>
      </c>
      <c r="E175" s="43" t="s">
        <v>128</v>
      </c>
      <c r="F175" s="43">
        <v>1</v>
      </c>
      <c r="G175" s="44">
        <v>0.6999</v>
      </c>
      <c r="H175" s="44">
        <v>0.6999</v>
      </c>
      <c r="I175" s="44">
        <v>0</v>
      </c>
      <c r="J175" s="44">
        <v>0</v>
      </c>
      <c r="K175" s="44">
        <v>0</v>
      </c>
      <c r="L175" s="44">
        <v>0.6999</v>
      </c>
      <c r="M175" s="44"/>
      <c r="N175" s="44"/>
      <c r="O175" s="44"/>
      <c r="P175" s="41" t="s">
        <v>154</v>
      </c>
      <c r="Q175" s="85">
        <v>43665</v>
      </c>
      <c r="R175" s="55"/>
    </row>
    <row r="176" spans="1:18">
      <c r="A176" s="41"/>
      <c r="B176" s="41" t="s">
        <v>349</v>
      </c>
      <c r="C176" s="76" t="s">
        <v>184</v>
      </c>
      <c r="D176" s="42" t="s">
        <v>238</v>
      </c>
      <c r="E176" s="43" t="s">
        <v>28</v>
      </c>
      <c r="F176" s="43">
        <v>1</v>
      </c>
      <c r="G176" s="44">
        <v>0.9999</v>
      </c>
      <c r="H176" s="44">
        <v>0.9999</v>
      </c>
      <c r="I176" s="44">
        <v>0</v>
      </c>
      <c r="J176" s="44">
        <v>0</v>
      </c>
      <c r="K176" s="44">
        <v>0</v>
      </c>
      <c r="L176" s="44">
        <v>0.9999</v>
      </c>
      <c r="M176" s="44"/>
      <c r="N176" s="44"/>
      <c r="O176" s="44"/>
      <c r="P176" s="41" t="s">
        <v>154</v>
      </c>
      <c r="Q176" s="85">
        <v>43697</v>
      </c>
      <c r="R176" s="55"/>
    </row>
    <row r="177" spans="1:18">
      <c r="A177" s="41"/>
      <c r="B177" s="41" t="s">
        <v>350</v>
      </c>
      <c r="C177" s="41" t="s">
        <v>164</v>
      </c>
      <c r="D177" s="42" t="s">
        <v>163</v>
      </c>
      <c r="E177" s="43" t="s">
        <v>128</v>
      </c>
      <c r="F177" s="43">
        <v>1</v>
      </c>
      <c r="G177" s="44">
        <v>0.7</v>
      </c>
      <c r="H177" s="44">
        <v>0.7</v>
      </c>
      <c r="I177" s="44">
        <v>0</v>
      </c>
      <c r="J177" s="44">
        <v>0</v>
      </c>
      <c r="K177" s="44">
        <v>0</v>
      </c>
      <c r="L177" s="44">
        <v>0.7</v>
      </c>
      <c r="M177" s="44"/>
      <c r="N177" s="44"/>
      <c r="O177" s="44"/>
      <c r="P177" s="41" t="s">
        <v>154</v>
      </c>
      <c r="Q177" s="85">
        <v>43697</v>
      </c>
      <c r="R177" s="55"/>
    </row>
    <row r="178" spans="1:18">
      <c r="A178" s="41"/>
      <c r="B178" s="41" t="s">
        <v>351</v>
      </c>
      <c r="C178" s="41" t="s">
        <v>236</v>
      </c>
      <c r="D178" s="42" t="s">
        <v>168</v>
      </c>
      <c r="E178" s="43" t="s">
        <v>28</v>
      </c>
      <c r="F178" s="43">
        <v>1</v>
      </c>
      <c r="G178" s="44">
        <v>5</v>
      </c>
      <c r="H178" s="44">
        <v>5</v>
      </c>
      <c r="I178" s="44">
        <v>0</v>
      </c>
      <c r="J178" s="44">
        <v>0</v>
      </c>
      <c r="K178" s="44">
        <v>0</v>
      </c>
      <c r="L178" s="44">
        <v>5</v>
      </c>
      <c r="M178" s="44"/>
      <c r="N178" s="44"/>
      <c r="O178" s="44"/>
      <c r="P178" s="41" t="s">
        <v>154</v>
      </c>
      <c r="Q178" s="85">
        <v>43697</v>
      </c>
      <c r="R178" s="55"/>
    </row>
    <row r="179" spans="1:18">
      <c r="A179" s="41"/>
      <c r="B179" s="41" t="s">
        <v>352</v>
      </c>
      <c r="C179" s="41" t="s">
        <v>171</v>
      </c>
      <c r="D179" s="42" t="s">
        <v>345</v>
      </c>
      <c r="E179" s="43" t="s">
        <v>128</v>
      </c>
      <c r="F179" s="43">
        <v>1</v>
      </c>
      <c r="G179" s="44">
        <v>0.1</v>
      </c>
      <c r="H179" s="44">
        <v>0.1</v>
      </c>
      <c r="I179" s="44">
        <v>0</v>
      </c>
      <c r="J179" s="44">
        <v>0</v>
      </c>
      <c r="K179" s="44">
        <v>0</v>
      </c>
      <c r="L179" s="44">
        <v>0.1</v>
      </c>
      <c r="M179" s="44"/>
      <c r="N179" s="44"/>
      <c r="O179" s="44"/>
      <c r="P179" s="41" t="s">
        <v>154</v>
      </c>
      <c r="Q179" s="85">
        <v>43697</v>
      </c>
      <c r="R179" s="55"/>
    </row>
    <row r="180" spans="1:18">
      <c r="A180" s="41"/>
      <c r="B180" s="41" t="s">
        <v>353</v>
      </c>
      <c r="C180" s="41" t="s">
        <v>75</v>
      </c>
      <c r="D180" s="42" t="s">
        <v>191</v>
      </c>
      <c r="E180" s="43" t="s">
        <v>28</v>
      </c>
      <c r="F180" s="43">
        <v>1</v>
      </c>
      <c r="G180" s="44">
        <v>0.2</v>
      </c>
      <c r="H180" s="44">
        <v>0.2</v>
      </c>
      <c r="I180" s="44">
        <v>0</v>
      </c>
      <c r="J180" s="44">
        <v>0</v>
      </c>
      <c r="K180" s="44">
        <v>0</v>
      </c>
      <c r="L180" s="44">
        <v>2</v>
      </c>
      <c r="M180" s="44"/>
      <c r="N180" s="44"/>
      <c r="O180" s="44"/>
      <c r="P180" s="41" t="s">
        <v>354</v>
      </c>
      <c r="Q180" s="43">
        <v>20191201</v>
      </c>
      <c r="R180" s="55"/>
    </row>
    <row r="181" spans="1:18">
      <c r="A181" s="41"/>
      <c r="B181" s="41" t="s">
        <v>355</v>
      </c>
      <c r="C181" s="41" t="s">
        <v>356</v>
      </c>
      <c r="D181" s="42" t="s">
        <v>201</v>
      </c>
      <c r="E181" s="43" t="s">
        <v>28</v>
      </c>
      <c r="F181" s="43">
        <v>50</v>
      </c>
      <c r="G181" s="44">
        <v>0.04</v>
      </c>
      <c r="H181" s="44">
        <v>2</v>
      </c>
      <c r="I181" s="44">
        <v>0</v>
      </c>
      <c r="J181" s="44">
        <v>0</v>
      </c>
      <c r="K181" s="44">
        <v>0</v>
      </c>
      <c r="L181" s="44">
        <v>2</v>
      </c>
      <c r="M181" s="44"/>
      <c r="N181" s="44"/>
      <c r="O181" s="44"/>
      <c r="P181" s="41" t="s">
        <v>354</v>
      </c>
      <c r="Q181" s="43">
        <v>20191201</v>
      </c>
      <c r="R181" s="55"/>
    </row>
    <row r="182" ht="24" spans="1:18">
      <c r="A182" s="41"/>
      <c r="B182" s="41" t="s">
        <v>357</v>
      </c>
      <c r="C182" s="41" t="s">
        <v>358</v>
      </c>
      <c r="D182" s="42" t="s">
        <v>211</v>
      </c>
      <c r="E182" s="43" t="s">
        <v>28</v>
      </c>
      <c r="F182" s="43">
        <v>1</v>
      </c>
      <c r="G182" s="44">
        <v>2</v>
      </c>
      <c r="H182" s="44">
        <v>2</v>
      </c>
      <c r="I182" s="44">
        <v>0</v>
      </c>
      <c r="J182" s="44">
        <v>0</v>
      </c>
      <c r="K182" s="44">
        <v>0</v>
      </c>
      <c r="L182" s="44">
        <v>2</v>
      </c>
      <c r="M182" s="44"/>
      <c r="N182" s="44"/>
      <c r="O182" s="44"/>
      <c r="P182" s="41" t="s">
        <v>354</v>
      </c>
      <c r="Q182" s="43">
        <v>20191201</v>
      </c>
      <c r="R182" s="55"/>
    </row>
    <row r="183" spans="1:18">
      <c r="A183" s="77" t="s">
        <v>114</v>
      </c>
      <c r="B183" s="41" t="s">
        <v>50</v>
      </c>
      <c r="C183" s="41" t="s">
        <v>49</v>
      </c>
      <c r="D183" s="42" t="s">
        <v>50</v>
      </c>
      <c r="E183" s="43" t="s">
        <v>28</v>
      </c>
      <c r="F183" s="43">
        <v>1</v>
      </c>
      <c r="G183" s="44">
        <v>3</v>
      </c>
      <c r="H183" s="44">
        <v>3</v>
      </c>
      <c r="I183" s="44"/>
      <c r="J183" s="44"/>
      <c r="K183" s="44"/>
      <c r="L183" s="44">
        <v>3</v>
      </c>
      <c r="M183" s="44"/>
      <c r="N183" s="44"/>
      <c r="O183" s="44"/>
      <c r="P183" s="41"/>
      <c r="Q183" s="86">
        <v>43544</v>
      </c>
      <c r="R183" s="55"/>
    </row>
    <row r="184" spans="1:18">
      <c r="A184" s="78"/>
      <c r="B184" s="41" t="s">
        <v>359</v>
      </c>
      <c r="C184" s="41" t="s">
        <v>210</v>
      </c>
      <c r="D184" s="42" t="s">
        <v>360</v>
      </c>
      <c r="E184" s="43" t="s">
        <v>28</v>
      </c>
      <c r="F184" s="43">
        <v>1</v>
      </c>
      <c r="G184" s="44">
        <v>1</v>
      </c>
      <c r="H184" s="44">
        <v>1</v>
      </c>
      <c r="I184" s="44"/>
      <c r="J184" s="44"/>
      <c r="K184" s="44"/>
      <c r="L184" s="44">
        <v>1</v>
      </c>
      <c r="M184" s="44"/>
      <c r="N184" s="44"/>
      <c r="O184" s="44"/>
      <c r="P184" s="41"/>
      <c r="Q184" s="86">
        <v>43544</v>
      </c>
      <c r="R184" s="55"/>
    </row>
    <row r="185" spans="1:18">
      <c r="A185" s="78"/>
      <c r="B185" s="41" t="s">
        <v>191</v>
      </c>
      <c r="C185" s="41" t="s">
        <v>177</v>
      </c>
      <c r="D185" s="79" t="s">
        <v>191</v>
      </c>
      <c r="E185" s="43" t="s">
        <v>28</v>
      </c>
      <c r="F185" s="43">
        <v>1</v>
      </c>
      <c r="G185" s="44">
        <v>0.25</v>
      </c>
      <c r="H185" s="44">
        <v>0.25</v>
      </c>
      <c r="I185" s="44"/>
      <c r="J185" s="44"/>
      <c r="K185" s="44"/>
      <c r="L185" s="44">
        <v>0.25</v>
      </c>
      <c r="M185" s="44"/>
      <c r="N185" s="44"/>
      <c r="O185" s="44"/>
      <c r="P185" s="41"/>
      <c r="Q185" s="86">
        <v>43557</v>
      </c>
      <c r="R185" s="55"/>
    </row>
    <row r="186" spans="1:18">
      <c r="A186" s="78"/>
      <c r="B186" s="41" t="s">
        <v>361</v>
      </c>
      <c r="C186" s="41" t="s">
        <v>223</v>
      </c>
      <c r="D186" s="42" t="s">
        <v>362</v>
      </c>
      <c r="E186" s="43" t="s">
        <v>101</v>
      </c>
      <c r="F186" s="43">
        <v>11</v>
      </c>
      <c r="G186" s="44">
        <v>3</v>
      </c>
      <c r="H186" s="44">
        <v>33</v>
      </c>
      <c r="I186" s="44">
        <v>33</v>
      </c>
      <c r="J186" s="44"/>
      <c r="K186" s="44"/>
      <c r="L186" s="44"/>
      <c r="M186" s="44"/>
      <c r="N186" s="44"/>
      <c r="O186" s="44"/>
      <c r="P186" s="41"/>
      <c r="Q186" s="86">
        <v>43728</v>
      </c>
      <c r="R186" s="55"/>
    </row>
    <row r="187" spans="1:18">
      <c r="A187" s="78"/>
      <c r="B187" s="79" t="s">
        <v>363</v>
      </c>
      <c r="C187" s="79" t="s">
        <v>177</v>
      </c>
      <c r="D187" s="79" t="s">
        <v>191</v>
      </c>
      <c r="E187" s="80" t="s">
        <v>364</v>
      </c>
      <c r="F187" s="80">
        <v>400</v>
      </c>
      <c r="G187" s="74">
        <f>H187/F187</f>
        <v>0.0018</v>
      </c>
      <c r="H187" s="44">
        <v>0.72</v>
      </c>
      <c r="I187" s="44"/>
      <c r="J187" s="44"/>
      <c r="K187" s="44"/>
      <c r="L187" s="82">
        <v>0.72</v>
      </c>
      <c r="M187" s="44"/>
      <c r="N187" s="44"/>
      <c r="O187" s="44"/>
      <c r="P187" s="41"/>
      <c r="Q187" s="86">
        <v>43680</v>
      </c>
      <c r="R187" s="55"/>
    </row>
    <row r="188" spans="1:18">
      <c r="A188" s="78"/>
      <c r="B188" s="79" t="s">
        <v>365</v>
      </c>
      <c r="C188" s="79" t="s">
        <v>177</v>
      </c>
      <c r="D188" s="79" t="s">
        <v>191</v>
      </c>
      <c r="E188" s="80" t="s">
        <v>366</v>
      </c>
      <c r="F188" s="80">
        <v>2000</v>
      </c>
      <c r="G188" s="74">
        <v>0.00275</v>
      </c>
      <c r="H188" s="44">
        <v>5.5</v>
      </c>
      <c r="I188" s="44"/>
      <c r="J188" s="44"/>
      <c r="K188" s="44"/>
      <c r="L188" s="82">
        <v>5.5</v>
      </c>
      <c r="M188" s="44"/>
      <c r="N188" s="44"/>
      <c r="O188" s="44"/>
      <c r="P188" s="41"/>
      <c r="Q188" s="86">
        <v>43728</v>
      </c>
      <c r="R188" s="55"/>
    </row>
    <row r="189" spans="1:18">
      <c r="A189" s="78"/>
      <c r="B189" s="79" t="s">
        <v>367</v>
      </c>
      <c r="C189" s="79" t="s">
        <v>177</v>
      </c>
      <c r="D189" s="79" t="s">
        <v>191</v>
      </c>
      <c r="E189" s="80" t="s">
        <v>366</v>
      </c>
      <c r="F189" s="80">
        <v>50000</v>
      </c>
      <c r="G189" s="74">
        <v>4e-5</v>
      </c>
      <c r="H189" s="44">
        <v>2</v>
      </c>
      <c r="I189" s="44"/>
      <c r="J189" s="44"/>
      <c r="K189" s="44"/>
      <c r="L189" s="82">
        <v>2</v>
      </c>
      <c r="M189" s="44"/>
      <c r="N189" s="44"/>
      <c r="O189" s="44"/>
      <c r="P189" s="41"/>
      <c r="Q189" s="86">
        <v>43743</v>
      </c>
      <c r="R189" s="55"/>
    </row>
    <row r="190" spans="1:18">
      <c r="A190" s="78"/>
      <c r="B190" s="81" t="s">
        <v>368</v>
      </c>
      <c r="C190" s="79" t="s">
        <v>177</v>
      </c>
      <c r="D190" s="79" t="s">
        <v>191</v>
      </c>
      <c r="E190" s="80" t="s">
        <v>101</v>
      </c>
      <c r="F190" s="59">
        <v>1</v>
      </c>
      <c r="G190" s="82">
        <v>59</v>
      </c>
      <c r="H190" s="82">
        <v>59</v>
      </c>
      <c r="I190" s="74">
        <v>150</v>
      </c>
      <c r="J190" s="44"/>
      <c r="K190" s="44"/>
      <c r="L190" s="44"/>
      <c r="M190" s="44"/>
      <c r="N190" s="44"/>
      <c r="O190" s="44"/>
      <c r="P190" s="41"/>
      <c r="Q190" s="86">
        <v>43702</v>
      </c>
      <c r="R190" s="55"/>
    </row>
    <row r="191" spans="1:18">
      <c r="A191" s="78"/>
      <c r="B191" s="79" t="s">
        <v>369</v>
      </c>
      <c r="C191" s="79" t="s">
        <v>177</v>
      </c>
      <c r="D191" s="79" t="s">
        <v>191</v>
      </c>
      <c r="E191" s="43" t="s">
        <v>28</v>
      </c>
      <c r="F191" s="43">
        <v>1</v>
      </c>
      <c r="G191" s="44">
        <v>2.56</v>
      </c>
      <c r="H191" s="44">
        <v>2.56</v>
      </c>
      <c r="I191" s="44">
        <v>2.56</v>
      </c>
      <c r="J191" s="44"/>
      <c r="K191" s="44"/>
      <c r="L191" s="44"/>
      <c r="M191" s="44"/>
      <c r="N191" s="44"/>
      <c r="O191" s="44"/>
      <c r="P191" s="41"/>
      <c r="Q191" s="86">
        <v>43715</v>
      </c>
      <c r="R191" s="55"/>
    </row>
    <row r="192" spans="1:18">
      <c r="A192" s="78"/>
      <c r="B192" s="79" t="s">
        <v>370</v>
      </c>
      <c r="C192" s="79" t="s">
        <v>223</v>
      </c>
      <c r="D192" s="79" t="s">
        <v>362</v>
      </c>
      <c r="E192" s="43" t="s">
        <v>101</v>
      </c>
      <c r="F192" s="43">
        <v>1</v>
      </c>
      <c r="G192" s="44">
        <v>18</v>
      </c>
      <c r="H192" s="44">
        <v>18</v>
      </c>
      <c r="I192" s="44">
        <v>18</v>
      </c>
      <c r="J192" s="44"/>
      <c r="K192" s="44"/>
      <c r="L192" s="44"/>
      <c r="M192" s="44"/>
      <c r="N192" s="44"/>
      <c r="O192" s="44"/>
      <c r="P192" s="41"/>
      <c r="Q192" s="86">
        <v>43733</v>
      </c>
      <c r="R192" s="59"/>
    </row>
    <row r="193" spans="1:18">
      <c r="A193" s="78"/>
      <c r="B193" s="81" t="s">
        <v>371</v>
      </c>
      <c r="C193" s="79" t="s">
        <v>26</v>
      </c>
      <c r="D193" s="79" t="s">
        <v>27</v>
      </c>
      <c r="E193" s="43" t="s">
        <v>101</v>
      </c>
      <c r="F193" s="43">
        <v>1</v>
      </c>
      <c r="G193" s="44">
        <v>1798</v>
      </c>
      <c r="H193" s="44">
        <v>1798</v>
      </c>
      <c r="I193" s="44">
        <v>1798</v>
      </c>
      <c r="J193" s="44"/>
      <c r="K193" s="44"/>
      <c r="L193" s="44"/>
      <c r="M193" s="44"/>
      <c r="N193" s="44"/>
      <c r="O193" s="44"/>
      <c r="P193" s="41"/>
      <c r="Q193" s="86">
        <v>43744</v>
      </c>
      <c r="R193" s="59"/>
    </row>
    <row r="194" spans="1:18">
      <c r="A194" s="78"/>
      <c r="B194" s="81" t="s">
        <v>372</v>
      </c>
      <c r="C194" s="79" t="s">
        <v>373</v>
      </c>
      <c r="D194" s="79" t="s">
        <v>244</v>
      </c>
      <c r="E194" s="43" t="s">
        <v>28</v>
      </c>
      <c r="F194" s="43">
        <v>1</v>
      </c>
      <c r="G194" s="44">
        <v>69.5</v>
      </c>
      <c r="H194" s="44">
        <v>69.5</v>
      </c>
      <c r="I194" s="44">
        <v>69.5</v>
      </c>
      <c r="J194" s="44"/>
      <c r="K194" s="44"/>
      <c r="L194" s="44"/>
      <c r="M194" s="44"/>
      <c r="N194" s="44"/>
      <c r="O194" s="44"/>
      <c r="P194" s="41"/>
      <c r="Q194" s="55">
        <v>43718</v>
      </c>
      <c r="R194" s="59"/>
    </row>
    <row r="195" spans="1:18">
      <c r="A195" s="78"/>
      <c r="B195" s="79" t="s">
        <v>374</v>
      </c>
      <c r="C195" s="79" t="s">
        <v>375</v>
      </c>
      <c r="D195" s="79" t="s">
        <v>197</v>
      </c>
      <c r="E195" s="43" t="s">
        <v>101</v>
      </c>
      <c r="F195" s="43">
        <v>1</v>
      </c>
      <c r="G195" s="44">
        <v>15</v>
      </c>
      <c r="H195" s="44">
        <v>15</v>
      </c>
      <c r="I195" s="44"/>
      <c r="J195" s="44"/>
      <c r="K195" s="44"/>
      <c r="L195" s="44">
        <v>15</v>
      </c>
      <c r="M195" s="44"/>
      <c r="N195" s="44"/>
      <c r="O195" s="44"/>
      <c r="P195" s="41"/>
      <c r="Q195" s="55">
        <v>43739</v>
      </c>
      <c r="R195" s="59"/>
    </row>
    <row r="196" spans="1:18">
      <c r="A196" s="78"/>
      <c r="B196" s="41" t="s">
        <v>376</v>
      </c>
      <c r="C196" s="41" t="s">
        <v>69</v>
      </c>
      <c r="D196" s="42" t="s">
        <v>377</v>
      </c>
      <c r="E196" s="43" t="s">
        <v>28</v>
      </c>
      <c r="F196" s="43">
        <v>1</v>
      </c>
      <c r="G196" s="44">
        <v>7</v>
      </c>
      <c r="H196" s="44">
        <v>7</v>
      </c>
      <c r="I196" s="44"/>
      <c r="J196" s="44"/>
      <c r="K196" s="44"/>
      <c r="L196" s="44">
        <v>7</v>
      </c>
      <c r="M196" s="44"/>
      <c r="N196" s="44"/>
      <c r="O196" s="44"/>
      <c r="P196" s="41"/>
      <c r="Q196" s="55">
        <v>43713</v>
      </c>
      <c r="R196" s="59"/>
    </row>
    <row r="197" spans="1:18">
      <c r="A197" s="78"/>
      <c r="B197" s="41" t="s">
        <v>378</v>
      </c>
      <c r="C197" s="41" t="s">
        <v>379</v>
      </c>
      <c r="D197" s="42" t="s">
        <v>360</v>
      </c>
      <c r="E197" s="43" t="s">
        <v>28</v>
      </c>
      <c r="F197" s="43">
        <v>1</v>
      </c>
      <c r="G197" s="44">
        <v>1</v>
      </c>
      <c r="H197" s="44">
        <v>1</v>
      </c>
      <c r="I197" s="44"/>
      <c r="J197" s="44"/>
      <c r="K197" s="44"/>
      <c r="L197" s="44">
        <v>1</v>
      </c>
      <c r="M197" s="44"/>
      <c r="N197" s="44"/>
      <c r="O197" s="44"/>
      <c r="P197" s="41"/>
      <c r="Q197" s="55">
        <v>43586</v>
      </c>
      <c r="R197" s="59"/>
    </row>
    <row r="198" spans="1:18">
      <c r="A198" s="78"/>
      <c r="B198" s="60" t="s">
        <v>380</v>
      </c>
      <c r="C198" s="60" t="s">
        <v>177</v>
      </c>
      <c r="D198" s="60" t="s">
        <v>191</v>
      </c>
      <c r="E198" s="51" t="s">
        <v>101</v>
      </c>
      <c r="F198" s="51">
        <v>6</v>
      </c>
      <c r="G198" s="61">
        <v>4.8</v>
      </c>
      <c r="H198" s="61">
        <v>28.8</v>
      </c>
      <c r="I198" s="61">
        <v>28.8</v>
      </c>
      <c r="J198" s="61"/>
      <c r="K198" s="61"/>
      <c r="L198" s="61"/>
      <c r="M198" s="61"/>
      <c r="N198" s="61"/>
      <c r="O198" s="61"/>
      <c r="P198" s="60"/>
      <c r="Q198" s="89">
        <v>43678</v>
      </c>
      <c r="R198" s="59"/>
    </row>
    <row r="199" spans="1:18">
      <c r="A199" s="87"/>
      <c r="B199" s="60" t="s">
        <v>381</v>
      </c>
      <c r="C199" s="60" t="s">
        <v>382</v>
      </c>
      <c r="D199" s="60" t="s">
        <v>383</v>
      </c>
      <c r="E199" s="51" t="s">
        <v>42</v>
      </c>
      <c r="F199" s="51">
        <v>1</v>
      </c>
      <c r="G199" s="61">
        <v>550</v>
      </c>
      <c r="H199" s="61">
        <v>550</v>
      </c>
      <c r="I199" s="61">
        <v>550</v>
      </c>
      <c r="J199" s="61"/>
      <c r="K199" s="61"/>
      <c r="L199" s="61"/>
      <c r="M199" s="61"/>
      <c r="N199" s="61"/>
      <c r="O199" s="61"/>
      <c r="P199" s="60"/>
      <c r="Q199" s="89">
        <v>43728</v>
      </c>
      <c r="R199" s="59"/>
    </row>
    <row r="200" spans="1:18">
      <c r="A200" s="41" t="s">
        <v>384</v>
      </c>
      <c r="B200" s="41" t="s">
        <v>385</v>
      </c>
      <c r="C200" s="41" t="s">
        <v>177</v>
      </c>
      <c r="D200" s="42" t="s">
        <v>191</v>
      </c>
      <c r="E200" s="43" t="s">
        <v>366</v>
      </c>
      <c r="F200" s="88">
        <v>4</v>
      </c>
      <c r="G200" s="44">
        <v>1</v>
      </c>
      <c r="H200" s="44">
        <v>4</v>
      </c>
      <c r="I200" s="44"/>
      <c r="J200" s="44"/>
      <c r="K200" s="44"/>
      <c r="L200" s="44">
        <v>4</v>
      </c>
      <c r="M200" s="44"/>
      <c r="N200" s="44"/>
      <c r="O200" s="44"/>
      <c r="P200" s="41" t="s">
        <v>154</v>
      </c>
      <c r="Q200" s="85">
        <v>43518</v>
      </c>
      <c r="R200" s="55"/>
    </row>
    <row r="201" spans="1:18">
      <c r="A201" s="41"/>
      <c r="B201" s="41" t="s">
        <v>386</v>
      </c>
      <c r="C201" s="41" t="s">
        <v>75</v>
      </c>
      <c r="D201" s="42" t="s">
        <v>76</v>
      </c>
      <c r="E201" s="43" t="s">
        <v>42</v>
      </c>
      <c r="F201" s="43">
        <v>1</v>
      </c>
      <c r="G201" s="44">
        <v>0.6</v>
      </c>
      <c r="H201" s="44">
        <v>0.6</v>
      </c>
      <c r="I201" s="44"/>
      <c r="J201" s="44"/>
      <c r="K201" s="44"/>
      <c r="L201" s="44">
        <v>0.6</v>
      </c>
      <c r="M201" s="44"/>
      <c r="N201" s="44"/>
      <c r="O201" s="44"/>
      <c r="P201" s="41" t="s">
        <v>154</v>
      </c>
      <c r="Q201" s="85">
        <v>43584</v>
      </c>
      <c r="R201" s="55"/>
    </row>
    <row r="202" spans="1:18">
      <c r="A202" s="41"/>
      <c r="B202" s="41" t="s">
        <v>387</v>
      </c>
      <c r="C202" s="41" t="s">
        <v>220</v>
      </c>
      <c r="D202" s="42" t="s">
        <v>388</v>
      </c>
      <c r="E202" s="43" t="s">
        <v>42</v>
      </c>
      <c r="F202" s="43">
        <v>1</v>
      </c>
      <c r="G202" s="44">
        <v>0.75</v>
      </c>
      <c r="H202" s="44">
        <v>0.75</v>
      </c>
      <c r="I202" s="44"/>
      <c r="J202" s="44"/>
      <c r="K202" s="44"/>
      <c r="L202" s="44">
        <v>0.75</v>
      </c>
      <c r="M202" s="44"/>
      <c r="N202" s="44"/>
      <c r="O202" s="44"/>
      <c r="P202" s="41" t="s">
        <v>154</v>
      </c>
      <c r="Q202" s="85">
        <v>43616</v>
      </c>
      <c r="R202" s="55"/>
    </row>
    <row r="203" ht="24" spans="1:18">
      <c r="A203" s="41"/>
      <c r="B203" s="41" t="s">
        <v>389</v>
      </c>
      <c r="C203" s="41" t="s">
        <v>390</v>
      </c>
      <c r="D203" s="42" t="s">
        <v>391</v>
      </c>
      <c r="E203" s="43" t="s">
        <v>42</v>
      </c>
      <c r="F203" s="43">
        <v>1</v>
      </c>
      <c r="G203" s="44">
        <v>21.5</v>
      </c>
      <c r="H203" s="44">
        <v>21.5</v>
      </c>
      <c r="I203" s="44">
        <v>21.5</v>
      </c>
      <c r="J203" s="44"/>
      <c r="K203" s="44"/>
      <c r="L203" s="74"/>
      <c r="M203" s="44"/>
      <c r="N203" s="44"/>
      <c r="O203" s="44"/>
      <c r="P203" s="41" t="s">
        <v>312</v>
      </c>
      <c r="Q203" s="85">
        <v>43676</v>
      </c>
      <c r="R203" s="55"/>
    </row>
    <row r="204" spans="1:18">
      <c r="A204" s="41"/>
      <c r="B204" s="41" t="s">
        <v>392</v>
      </c>
      <c r="C204" s="41" t="s">
        <v>49</v>
      </c>
      <c r="D204" s="42" t="s">
        <v>50</v>
      </c>
      <c r="E204" s="43" t="s">
        <v>28</v>
      </c>
      <c r="F204" s="43">
        <v>1</v>
      </c>
      <c r="G204" s="44">
        <v>2.5</v>
      </c>
      <c r="H204" s="44">
        <v>2.5</v>
      </c>
      <c r="I204" s="44"/>
      <c r="J204" s="44"/>
      <c r="K204" s="44"/>
      <c r="L204" s="44">
        <v>2.5</v>
      </c>
      <c r="M204" s="44"/>
      <c r="N204" s="44"/>
      <c r="O204" s="44"/>
      <c r="P204" s="41" t="s">
        <v>154</v>
      </c>
      <c r="Q204" s="85">
        <v>43676</v>
      </c>
      <c r="R204" s="55"/>
    </row>
    <row r="205" spans="1:18">
      <c r="A205" s="41"/>
      <c r="B205" s="41" t="s">
        <v>393</v>
      </c>
      <c r="C205" s="41" t="s">
        <v>49</v>
      </c>
      <c r="D205" s="42" t="s">
        <v>50</v>
      </c>
      <c r="E205" s="43" t="s">
        <v>28</v>
      </c>
      <c r="F205" s="43">
        <v>1</v>
      </c>
      <c r="G205" s="44">
        <v>0.18</v>
      </c>
      <c r="H205" s="44">
        <v>0.18</v>
      </c>
      <c r="I205" s="44"/>
      <c r="J205" s="44"/>
      <c r="K205" s="44"/>
      <c r="L205" s="44">
        <v>0.18</v>
      </c>
      <c r="M205" s="44"/>
      <c r="N205" s="44"/>
      <c r="O205" s="44"/>
      <c r="P205" s="41" t="s">
        <v>154</v>
      </c>
      <c r="Q205" s="85">
        <v>43676</v>
      </c>
      <c r="R205" s="55"/>
    </row>
    <row r="206" spans="1:18">
      <c r="A206" s="41"/>
      <c r="B206" s="41" t="s">
        <v>394</v>
      </c>
      <c r="C206" s="41" t="s">
        <v>55</v>
      </c>
      <c r="D206" s="42" t="s">
        <v>56</v>
      </c>
      <c r="E206" s="43" t="s">
        <v>28</v>
      </c>
      <c r="F206" s="43">
        <v>1</v>
      </c>
      <c r="G206" s="44">
        <v>0.5</v>
      </c>
      <c r="H206" s="44">
        <v>0.5</v>
      </c>
      <c r="I206" s="44"/>
      <c r="J206" s="44"/>
      <c r="K206" s="44"/>
      <c r="L206" s="44">
        <v>0.5</v>
      </c>
      <c r="M206" s="44"/>
      <c r="N206" s="44"/>
      <c r="O206" s="44"/>
      <c r="P206" s="41" t="s">
        <v>154</v>
      </c>
      <c r="Q206" s="85">
        <v>43676</v>
      </c>
      <c r="R206" s="55"/>
    </row>
    <row r="207" spans="1:18">
      <c r="A207" s="41"/>
      <c r="B207" s="41" t="s">
        <v>395</v>
      </c>
      <c r="C207" s="41" t="s">
        <v>55</v>
      </c>
      <c r="D207" s="42" t="s">
        <v>56</v>
      </c>
      <c r="E207" s="43" t="s">
        <v>28</v>
      </c>
      <c r="F207" s="43">
        <v>1</v>
      </c>
      <c r="G207" s="44">
        <v>0.4</v>
      </c>
      <c r="H207" s="44">
        <v>0.4</v>
      </c>
      <c r="I207" s="44"/>
      <c r="J207" s="44"/>
      <c r="K207" s="44"/>
      <c r="L207" s="44">
        <v>0.4</v>
      </c>
      <c r="M207" s="44"/>
      <c r="N207" s="44"/>
      <c r="O207" s="44"/>
      <c r="P207" s="41" t="s">
        <v>154</v>
      </c>
      <c r="Q207" s="85">
        <v>43676</v>
      </c>
      <c r="R207" s="55"/>
    </row>
    <row r="208" spans="1:18">
      <c r="A208" s="41"/>
      <c r="B208" s="41" t="s">
        <v>396</v>
      </c>
      <c r="C208" s="41" t="s">
        <v>75</v>
      </c>
      <c r="D208" s="42" t="s">
        <v>397</v>
      </c>
      <c r="E208" s="43" t="s">
        <v>42</v>
      </c>
      <c r="F208" s="43">
        <v>1</v>
      </c>
      <c r="G208" s="44">
        <v>29</v>
      </c>
      <c r="H208" s="44">
        <v>29</v>
      </c>
      <c r="I208" s="44">
        <v>29</v>
      </c>
      <c r="J208" s="44"/>
      <c r="K208" s="44"/>
      <c r="L208" s="44"/>
      <c r="M208" s="44"/>
      <c r="N208" s="44"/>
      <c r="O208" s="44"/>
      <c r="P208" s="41" t="s">
        <v>312</v>
      </c>
      <c r="Q208" s="85">
        <v>43713</v>
      </c>
      <c r="R208" s="55"/>
    </row>
    <row r="209" spans="1:18">
      <c r="A209" s="41"/>
      <c r="B209" s="41" t="s">
        <v>398</v>
      </c>
      <c r="C209" s="41" t="s">
        <v>107</v>
      </c>
      <c r="D209" s="42" t="s">
        <v>108</v>
      </c>
      <c r="E209" s="43" t="s">
        <v>28</v>
      </c>
      <c r="F209" s="43">
        <v>1</v>
      </c>
      <c r="G209" s="44">
        <v>69.52</v>
      </c>
      <c r="H209" s="44">
        <v>69.52</v>
      </c>
      <c r="I209" s="44">
        <v>69.52</v>
      </c>
      <c r="J209" s="44"/>
      <c r="K209" s="44"/>
      <c r="L209" s="44"/>
      <c r="M209" s="44"/>
      <c r="N209" s="44"/>
      <c r="O209" s="44"/>
      <c r="P209" s="41" t="s">
        <v>312</v>
      </c>
      <c r="Q209" s="85">
        <v>43714</v>
      </c>
      <c r="R209" s="55"/>
    </row>
    <row r="210" spans="1:18">
      <c r="A210" s="41"/>
      <c r="B210" s="41" t="s">
        <v>399</v>
      </c>
      <c r="C210" s="41" t="s">
        <v>400</v>
      </c>
      <c r="D210" s="42" t="s">
        <v>401</v>
      </c>
      <c r="E210" s="43" t="s">
        <v>28</v>
      </c>
      <c r="F210" s="43">
        <v>1</v>
      </c>
      <c r="G210" s="44">
        <v>7</v>
      </c>
      <c r="H210" s="44">
        <v>7</v>
      </c>
      <c r="I210" s="44">
        <v>7</v>
      </c>
      <c r="J210" s="44"/>
      <c r="K210" s="44"/>
      <c r="L210" s="44"/>
      <c r="M210" s="44"/>
      <c r="N210" s="44"/>
      <c r="O210" s="44"/>
      <c r="P210" s="41" t="s">
        <v>312</v>
      </c>
      <c r="Q210" s="85">
        <v>43714</v>
      </c>
      <c r="R210" s="80"/>
    </row>
    <row r="211" spans="1:18">
      <c r="A211" s="41"/>
      <c r="B211" s="41" t="s">
        <v>402</v>
      </c>
      <c r="C211" s="41" t="s">
        <v>75</v>
      </c>
      <c r="D211" s="42" t="s">
        <v>76</v>
      </c>
      <c r="E211" s="43" t="s">
        <v>42</v>
      </c>
      <c r="F211" s="43">
        <v>1</v>
      </c>
      <c r="G211" s="44">
        <v>10</v>
      </c>
      <c r="H211" s="44">
        <v>10</v>
      </c>
      <c r="I211" s="44"/>
      <c r="J211" s="44"/>
      <c r="K211" s="44"/>
      <c r="L211" s="44">
        <v>10</v>
      </c>
      <c r="M211" s="44"/>
      <c r="N211" s="44"/>
      <c r="O211" s="44"/>
      <c r="P211" s="41" t="s">
        <v>403</v>
      </c>
      <c r="Q211" s="85">
        <v>43714</v>
      </c>
      <c r="R211" s="80"/>
    </row>
    <row r="212" spans="1:18">
      <c r="A212" s="41"/>
      <c r="B212" s="41" t="s">
        <v>404</v>
      </c>
      <c r="C212" s="41" t="s">
        <v>405</v>
      </c>
      <c r="D212" s="42" t="s">
        <v>244</v>
      </c>
      <c r="E212" s="43" t="s">
        <v>28</v>
      </c>
      <c r="F212" s="43">
        <v>1</v>
      </c>
      <c r="G212" s="44">
        <v>5</v>
      </c>
      <c r="H212" s="44">
        <v>5</v>
      </c>
      <c r="I212" s="44"/>
      <c r="J212" s="44"/>
      <c r="K212" s="44"/>
      <c r="L212" s="44">
        <v>5</v>
      </c>
      <c r="M212" s="44"/>
      <c r="N212" s="44"/>
      <c r="O212" s="44"/>
      <c r="P212" s="41" t="s">
        <v>403</v>
      </c>
      <c r="Q212" s="85">
        <v>43714</v>
      </c>
      <c r="R212" s="55"/>
    </row>
    <row r="213" spans="1:18">
      <c r="A213" s="41"/>
      <c r="B213" s="41" t="s">
        <v>68</v>
      </c>
      <c r="C213" s="41" t="s">
        <v>69</v>
      </c>
      <c r="D213" s="42" t="s">
        <v>70</v>
      </c>
      <c r="E213" s="43" t="s">
        <v>28</v>
      </c>
      <c r="F213" s="43">
        <v>1</v>
      </c>
      <c r="G213" s="44">
        <v>5</v>
      </c>
      <c r="H213" s="44">
        <v>5</v>
      </c>
      <c r="I213" s="44"/>
      <c r="J213" s="44"/>
      <c r="K213" s="44"/>
      <c r="L213" s="44">
        <v>5</v>
      </c>
      <c r="M213" s="44"/>
      <c r="N213" s="44"/>
      <c r="O213" s="44"/>
      <c r="P213" s="41"/>
      <c r="Q213" s="85">
        <v>43715</v>
      </c>
      <c r="R213" s="55"/>
    </row>
    <row r="214" spans="1:18">
      <c r="A214" s="41"/>
      <c r="B214" s="41" t="s">
        <v>406</v>
      </c>
      <c r="C214" s="41" t="s">
        <v>407</v>
      </c>
      <c r="D214" s="42" t="s">
        <v>408</v>
      </c>
      <c r="E214" s="43" t="s">
        <v>42</v>
      </c>
      <c r="F214" s="43">
        <v>1</v>
      </c>
      <c r="G214" s="44">
        <v>190</v>
      </c>
      <c r="H214" s="44">
        <v>190</v>
      </c>
      <c r="I214" s="44"/>
      <c r="J214" s="44"/>
      <c r="K214" s="44">
        <v>190</v>
      </c>
      <c r="L214" s="44"/>
      <c r="M214" s="44"/>
      <c r="N214" s="44"/>
      <c r="O214" s="44"/>
      <c r="P214" s="41" t="s">
        <v>409</v>
      </c>
      <c r="Q214" s="85">
        <v>43758</v>
      </c>
      <c r="R214" s="55"/>
    </row>
    <row r="215" spans="1:18">
      <c r="A215" s="41"/>
      <c r="B215" s="41" t="s">
        <v>410</v>
      </c>
      <c r="C215" s="41" t="s">
        <v>153</v>
      </c>
      <c r="D215" s="42" t="s">
        <v>152</v>
      </c>
      <c r="E215" s="43" t="s">
        <v>42</v>
      </c>
      <c r="F215" s="43">
        <v>1</v>
      </c>
      <c r="G215" s="44">
        <v>150</v>
      </c>
      <c r="H215" s="44">
        <v>150</v>
      </c>
      <c r="I215" s="44"/>
      <c r="J215" s="44"/>
      <c r="K215" s="44"/>
      <c r="L215" s="44">
        <v>150</v>
      </c>
      <c r="M215" s="44"/>
      <c r="N215" s="44"/>
      <c r="O215" s="44"/>
      <c r="P215" s="41" t="s">
        <v>154</v>
      </c>
      <c r="Q215" s="85">
        <v>43709</v>
      </c>
      <c r="R215" s="55"/>
    </row>
    <row r="216" spans="1:18">
      <c r="A216" s="41"/>
      <c r="B216" s="41" t="s">
        <v>211</v>
      </c>
      <c r="C216" s="41" t="s">
        <v>210</v>
      </c>
      <c r="D216" s="42" t="s">
        <v>211</v>
      </c>
      <c r="E216" s="43" t="s">
        <v>42</v>
      </c>
      <c r="F216" s="43">
        <v>1</v>
      </c>
      <c r="G216" s="44">
        <v>19.526</v>
      </c>
      <c r="H216" s="44">
        <v>19.526</v>
      </c>
      <c r="I216" s="44"/>
      <c r="J216" s="44"/>
      <c r="K216" s="44"/>
      <c r="L216" s="44">
        <v>19.526</v>
      </c>
      <c r="M216" s="44"/>
      <c r="N216" s="44"/>
      <c r="O216" s="44"/>
      <c r="P216" s="41" t="s">
        <v>154</v>
      </c>
      <c r="Q216" s="85">
        <v>43709</v>
      </c>
      <c r="R216" s="55"/>
    </row>
    <row r="217" spans="1:18">
      <c r="A217" s="41"/>
      <c r="B217" s="41" t="s">
        <v>411</v>
      </c>
      <c r="C217" s="41" t="s">
        <v>412</v>
      </c>
      <c r="D217" s="42" t="s">
        <v>413</v>
      </c>
      <c r="E217" s="43" t="s">
        <v>42</v>
      </c>
      <c r="F217" s="43">
        <v>1</v>
      </c>
      <c r="G217" s="44">
        <v>336</v>
      </c>
      <c r="H217" s="44">
        <v>336</v>
      </c>
      <c r="I217" s="44"/>
      <c r="J217" s="44"/>
      <c r="K217" s="44">
        <v>336</v>
      </c>
      <c r="L217" s="44"/>
      <c r="M217" s="44"/>
      <c r="N217" s="44"/>
      <c r="O217" s="44"/>
      <c r="P217" s="41" t="s">
        <v>409</v>
      </c>
      <c r="Q217" s="85">
        <v>43758</v>
      </c>
      <c r="R217" s="55"/>
    </row>
    <row r="218" spans="1:18">
      <c r="A218" s="40" t="s">
        <v>414</v>
      </c>
      <c r="B218" s="63" t="s">
        <v>50</v>
      </c>
      <c r="C218" s="63" t="s">
        <v>49</v>
      </c>
      <c r="D218" s="65" t="s">
        <v>50</v>
      </c>
      <c r="E218" s="66" t="s">
        <v>28</v>
      </c>
      <c r="F218" s="66">
        <v>1</v>
      </c>
      <c r="G218" s="44">
        <v>3</v>
      </c>
      <c r="H218" s="44">
        <v>3</v>
      </c>
      <c r="I218" s="44">
        <v>3</v>
      </c>
      <c r="J218" s="44"/>
      <c r="K218" s="44"/>
      <c r="L218" s="44"/>
      <c r="M218" s="44"/>
      <c r="N218" s="44"/>
      <c r="O218" s="44"/>
      <c r="P218" s="63" t="s">
        <v>154</v>
      </c>
      <c r="Q218" s="66">
        <v>20190329</v>
      </c>
      <c r="R218" s="72"/>
    </row>
    <row r="219" spans="1:18">
      <c r="A219" s="45"/>
      <c r="B219" s="63" t="s">
        <v>56</v>
      </c>
      <c r="C219" s="63" t="s">
        <v>55</v>
      </c>
      <c r="D219" s="65" t="s">
        <v>56</v>
      </c>
      <c r="E219" s="66" t="s">
        <v>28</v>
      </c>
      <c r="F219" s="66">
        <v>1</v>
      </c>
      <c r="G219" s="44">
        <v>1</v>
      </c>
      <c r="H219" s="44">
        <v>1</v>
      </c>
      <c r="I219" s="44">
        <v>1</v>
      </c>
      <c r="J219" s="44"/>
      <c r="K219" s="44"/>
      <c r="L219" s="44"/>
      <c r="M219" s="44"/>
      <c r="N219" s="44"/>
      <c r="O219" s="44"/>
      <c r="P219" s="63" t="s">
        <v>154</v>
      </c>
      <c r="Q219" s="66">
        <v>20190329</v>
      </c>
      <c r="R219" s="72"/>
    </row>
    <row r="220" spans="1:18">
      <c r="A220" s="45"/>
      <c r="B220" s="63" t="s">
        <v>415</v>
      </c>
      <c r="C220" s="63" t="s">
        <v>184</v>
      </c>
      <c r="D220" s="65" t="s">
        <v>238</v>
      </c>
      <c r="E220" s="66" t="s">
        <v>28</v>
      </c>
      <c r="F220" s="66">
        <v>1</v>
      </c>
      <c r="G220" s="44">
        <v>18.36</v>
      </c>
      <c r="H220" s="44">
        <v>18.36</v>
      </c>
      <c r="I220" s="44">
        <v>18.36</v>
      </c>
      <c r="J220" s="44"/>
      <c r="K220" s="44"/>
      <c r="L220" s="44"/>
      <c r="M220" s="44"/>
      <c r="N220" s="44"/>
      <c r="O220" s="44"/>
      <c r="P220" s="63" t="s">
        <v>154</v>
      </c>
      <c r="Q220" s="66">
        <v>20190430</v>
      </c>
      <c r="R220" s="72"/>
    </row>
    <row r="221" spans="1:18">
      <c r="A221" s="45"/>
      <c r="B221" s="63" t="s">
        <v>191</v>
      </c>
      <c r="C221" s="63" t="s">
        <v>177</v>
      </c>
      <c r="D221" s="65" t="s">
        <v>191</v>
      </c>
      <c r="E221" s="66" t="s">
        <v>28</v>
      </c>
      <c r="F221" s="66">
        <v>1</v>
      </c>
      <c r="G221" s="44">
        <v>19.6</v>
      </c>
      <c r="H221" s="44">
        <v>19.6</v>
      </c>
      <c r="I221" s="44">
        <v>19.6</v>
      </c>
      <c r="J221" s="44"/>
      <c r="K221" s="44"/>
      <c r="L221" s="44"/>
      <c r="M221" s="44"/>
      <c r="N221" s="44"/>
      <c r="O221" s="44"/>
      <c r="P221" s="63" t="s">
        <v>154</v>
      </c>
      <c r="Q221" s="66">
        <v>20190423</v>
      </c>
      <c r="R221" s="72"/>
    </row>
    <row r="222" spans="1:18">
      <c r="A222" s="45"/>
      <c r="B222" s="63" t="s">
        <v>197</v>
      </c>
      <c r="C222" s="63" t="s">
        <v>196</v>
      </c>
      <c r="D222" s="65" t="s">
        <v>197</v>
      </c>
      <c r="E222" s="66" t="s">
        <v>42</v>
      </c>
      <c r="F222" s="66">
        <v>4</v>
      </c>
      <c r="G222" s="44"/>
      <c r="H222" s="44">
        <v>35.5</v>
      </c>
      <c r="I222" s="44">
        <v>35.5</v>
      </c>
      <c r="J222" s="44"/>
      <c r="K222" s="44"/>
      <c r="L222" s="44"/>
      <c r="M222" s="44"/>
      <c r="N222" s="44"/>
      <c r="O222" s="44"/>
      <c r="P222" s="63" t="s">
        <v>154</v>
      </c>
      <c r="Q222" s="66">
        <v>20190422</v>
      </c>
      <c r="R222" s="72"/>
    </row>
    <row r="223" spans="1:18">
      <c r="A223" s="45"/>
      <c r="B223" s="63" t="s">
        <v>211</v>
      </c>
      <c r="C223" s="63" t="s">
        <v>210</v>
      </c>
      <c r="D223" s="65" t="s">
        <v>211</v>
      </c>
      <c r="E223" s="66" t="s">
        <v>42</v>
      </c>
      <c r="F223" s="66">
        <v>1</v>
      </c>
      <c r="G223" s="44">
        <v>4.8</v>
      </c>
      <c r="H223" s="44">
        <v>4.8</v>
      </c>
      <c r="I223" s="44">
        <v>4.8</v>
      </c>
      <c r="J223" s="44"/>
      <c r="K223" s="44"/>
      <c r="L223" s="44"/>
      <c r="M223" s="44"/>
      <c r="N223" s="44"/>
      <c r="O223" s="44"/>
      <c r="P223" s="63" t="s">
        <v>154</v>
      </c>
      <c r="Q223" s="66">
        <v>20190513</v>
      </c>
      <c r="R223" s="72"/>
    </row>
    <row r="224" spans="1:18">
      <c r="A224" s="45"/>
      <c r="B224" s="63" t="s">
        <v>388</v>
      </c>
      <c r="C224" s="63" t="s">
        <v>220</v>
      </c>
      <c r="D224" s="65" t="s">
        <v>388</v>
      </c>
      <c r="E224" s="66" t="s">
        <v>42</v>
      </c>
      <c r="F224" s="66">
        <v>1</v>
      </c>
      <c r="G224" s="44">
        <v>3</v>
      </c>
      <c r="H224" s="44">
        <v>3</v>
      </c>
      <c r="I224" s="44">
        <v>3</v>
      </c>
      <c r="J224" s="44"/>
      <c r="K224" s="44"/>
      <c r="L224" s="44"/>
      <c r="M224" s="44"/>
      <c r="N224" s="44"/>
      <c r="O224" s="44"/>
      <c r="P224" s="63" t="s">
        <v>154</v>
      </c>
      <c r="Q224" s="66">
        <v>20190620</v>
      </c>
      <c r="R224" s="72"/>
    </row>
    <row r="225" spans="1:18">
      <c r="A225" s="45"/>
      <c r="B225" s="63" t="s">
        <v>345</v>
      </c>
      <c r="C225" s="63" t="s">
        <v>171</v>
      </c>
      <c r="D225" s="65" t="s">
        <v>345</v>
      </c>
      <c r="E225" s="66" t="s">
        <v>28</v>
      </c>
      <c r="F225" s="66">
        <v>1</v>
      </c>
      <c r="G225" s="44">
        <v>4.5</v>
      </c>
      <c r="H225" s="44">
        <v>4.5</v>
      </c>
      <c r="I225" s="44">
        <v>4.5</v>
      </c>
      <c r="J225" s="44"/>
      <c r="K225" s="44"/>
      <c r="L225" s="44"/>
      <c r="M225" s="44"/>
      <c r="N225" s="44"/>
      <c r="O225" s="44"/>
      <c r="P225" s="63" t="s">
        <v>154</v>
      </c>
      <c r="Q225" s="66">
        <v>20190731</v>
      </c>
      <c r="R225" s="72"/>
    </row>
    <row r="226" spans="1:18">
      <c r="A226" s="45"/>
      <c r="B226" s="63" t="s">
        <v>174</v>
      </c>
      <c r="C226" s="63" t="s">
        <v>175</v>
      </c>
      <c r="D226" s="65" t="s">
        <v>174</v>
      </c>
      <c r="E226" s="66" t="s">
        <v>128</v>
      </c>
      <c r="F226" s="66">
        <v>13</v>
      </c>
      <c r="G226" s="44">
        <v>0.1</v>
      </c>
      <c r="H226" s="44">
        <v>1.3</v>
      </c>
      <c r="I226" s="44">
        <v>1.3</v>
      </c>
      <c r="J226" s="44"/>
      <c r="K226" s="44"/>
      <c r="L226" s="44"/>
      <c r="M226" s="44"/>
      <c r="N226" s="44"/>
      <c r="O226" s="44"/>
      <c r="P226" s="63" t="s">
        <v>154</v>
      </c>
      <c r="Q226" s="66">
        <v>20190731</v>
      </c>
      <c r="R226" s="72"/>
    </row>
    <row r="227" spans="1:18">
      <c r="A227" s="45"/>
      <c r="B227" s="63" t="s">
        <v>416</v>
      </c>
      <c r="C227" s="63" t="s">
        <v>315</v>
      </c>
      <c r="D227" s="65" t="s">
        <v>416</v>
      </c>
      <c r="E227" s="66" t="s">
        <v>128</v>
      </c>
      <c r="F227" s="66">
        <v>3</v>
      </c>
      <c r="G227" s="44">
        <v>0.25</v>
      </c>
      <c r="H227" s="44">
        <v>0.75</v>
      </c>
      <c r="I227" s="44">
        <v>0.75</v>
      </c>
      <c r="J227" s="44"/>
      <c r="K227" s="44"/>
      <c r="L227" s="44"/>
      <c r="M227" s="44"/>
      <c r="N227" s="44"/>
      <c r="O227" s="44"/>
      <c r="P227" s="63" t="s">
        <v>154</v>
      </c>
      <c r="Q227" s="66">
        <v>20190731</v>
      </c>
      <c r="R227" s="72"/>
    </row>
    <row r="228" spans="1:18">
      <c r="A228" s="45"/>
      <c r="B228" s="63" t="s">
        <v>417</v>
      </c>
      <c r="C228" s="63" t="s">
        <v>75</v>
      </c>
      <c r="D228" s="65" t="s">
        <v>76</v>
      </c>
      <c r="E228" s="66" t="s">
        <v>138</v>
      </c>
      <c r="F228" s="66">
        <v>1</v>
      </c>
      <c r="G228" s="44">
        <v>108.14</v>
      </c>
      <c r="H228" s="44">
        <v>108.14</v>
      </c>
      <c r="I228" s="44"/>
      <c r="J228" s="44"/>
      <c r="K228" s="44"/>
      <c r="L228" s="44">
        <v>108.14</v>
      </c>
      <c r="M228" s="44"/>
      <c r="N228" s="44"/>
      <c r="O228" s="44"/>
      <c r="P228" s="63"/>
      <c r="Q228" s="66">
        <v>20190816</v>
      </c>
      <c r="R228" s="72"/>
    </row>
    <row r="229" spans="1:18">
      <c r="A229" s="45"/>
      <c r="B229" s="63" t="s">
        <v>418</v>
      </c>
      <c r="C229" s="63" t="s">
        <v>75</v>
      </c>
      <c r="D229" s="65" t="s">
        <v>76</v>
      </c>
      <c r="E229" s="66" t="s">
        <v>138</v>
      </c>
      <c r="F229" s="66">
        <v>1</v>
      </c>
      <c r="G229" s="44">
        <v>50</v>
      </c>
      <c r="H229" s="44">
        <v>50</v>
      </c>
      <c r="I229" s="44"/>
      <c r="J229" s="44"/>
      <c r="K229" s="44"/>
      <c r="L229" s="44">
        <v>50</v>
      </c>
      <c r="M229" s="44"/>
      <c r="N229" s="44"/>
      <c r="O229" s="44"/>
      <c r="P229" s="63"/>
      <c r="Q229" s="66">
        <v>20190920</v>
      </c>
      <c r="R229" s="72"/>
    </row>
    <row r="230" spans="1:18">
      <c r="A230" s="45"/>
      <c r="B230" s="63" t="s">
        <v>419</v>
      </c>
      <c r="C230" s="63" t="s">
        <v>200</v>
      </c>
      <c r="D230" s="65" t="s">
        <v>201</v>
      </c>
      <c r="E230" s="66" t="s">
        <v>42</v>
      </c>
      <c r="F230" s="66">
        <v>1</v>
      </c>
      <c r="G230" s="44">
        <v>3</v>
      </c>
      <c r="H230" s="44">
        <v>3</v>
      </c>
      <c r="I230" s="44">
        <v>3</v>
      </c>
      <c r="J230" s="44"/>
      <c r="K230" s="44"/>
      <c r="L230" s="44"/>
      <c r="M230" s="44"/>
      <c r="N230" s="44"/>
      <c r="O230" s="44"/>
      <c r="P230" s="63" t="s">
        <v>154</v>
      </c>
      <c r="Q230" s="66">
        <v>20190831</v>
      </c>
      <c r="R230" s="72"/>
    </row>
    <row r="231" spans="1:18">
      <c r="A231" s="45"/>
      <c r="B231" s="63" t="s">
        <v>163</v>
      </c>
      <c r="C231" s="63" t="s">
        <v>164</v>
      </c>
      <c r="D231" s="65" t="s">
        <v>163</v>
      </c>
      <c r="E231" s="66" t="s">
        <v>28</v>
      </c>
      <c r="F231" s="66">
        <v>1</v>
      </c>
      <c r="G231" s="44">
        <v>2.5</v>
      </c>
      <c r="H231" s="44">
        <v>2.5</v>
      </c>
      <c r="I231" s="44">
        <v>2.5</v>
      </c>
      <c r="J231" s="44"/>
      <c r="K231" s="44"/>
      <c r="L231" s="44"/>
      <c r="M231" s="44"/>
      <c r="N231" s="44"/>
      <c r="O231" s="44"/>
      <c r="P231" s="63" t="s">
        <v>154</v>
      </c>
      <c r="Q231" s="66">
        <v>20190831</v>
      </c>
      <c r="R231" s="72"/>
    </row>
    <row r="232" spans="1:18">
      <c r="A232" s="45"/>
      <c r="B232" s="63" t="s">
        <v>420</v>
      </c>
      <c r="C232" s="63" t="s">
        <v>223</v>
      </c>
      <c r="D232" s="65" t="s">
        <v>224</v>
      </c>
      <c r="E232" s="66" t="s">
        <v>28</v>
      </c>
      <c r="F232" s="66">
        <v>1</v>
      </c>
      <c r="G232" s="44">
        <v>12</v>
      </c>
      <c r="H232" s="44">
        <v>12</v>
      </c>
      <c r="I232" s="44">
        <v>12</v>
      </c>
      <c r="J232" s="44"/>
      <c r="K232" s="44"/>
      <c r="L232" s="44"/>
      <c r="M232" s="44"/>
      <c r="N232" s="44"/>
      <c r="O232" s="44"/>
      <c r="P232" s="63" t="s">
        <v>154</v>
      </c>
      <c r="Q232" s="66">
        <v>20190831</v>
      </c>
      <c r="R232" s="72"/>
    </row>
    <row r="233" spans="1:18">
      <c r="A233" s="45"/>
      <c r="B233" s="63" t="s">
        <v>421</v>
      </c>
      <c r="C233" s="63" t="s">
        <v>52</v>
      </c>
      <c r="D233" s="65" t="s">
        <v>53</v>
      </c>
      <c r="E233" s="66" t="s">
        <v>128</v>
      </c>
      <c r="F233" s="66">
        <v>1</v>
      </c>
      <c r="G233" s="44">
        <v>4.8</v>
      </c>
      <c r="H233" s="44">
        <v>4.8</v>
      </c>
      <c r="I233" s="44">
        <v>4.8</v>
      </c>
      <c r="J233" s="44"/>
      <c r="K233" s="44"/>
      <c r="L233" s="44"/>
      <c r="M233" s="44"/>
      <c r="N233" s="44"/>
      <c r="O233" s="44"/>
      <c r="P233" s="63" t="s">
        <v>154</v>
      </c>
      <c r="Q233" s="66">
        <v>20190910</v>
      </c>
      <c r="R233" s="72"/>
    </row>
    <row r="234" spans="1:18">
      <c r="A234" s="56"/>
      <c r="B234" s="63" t="s">
        <v>422</v>
      </c>
      <c r="C234" s="63" t="s">
        <v>423</v>
      </c>
      <c r="D234" s="65" t="s">
        <v>424</v>
      </c>
      <c r="E234" s="66" t="s">
        <v>128</v>
      </c>
      <c r="F234" s="66">
        <v>1</v>
      </c>
      <c r="G234" s="44">
        <v>50</v>
      </c>
      <c r="H234" s="44">
        <v>50</v>
      </c>
      <c r="I234" s="44">
        <v>50</v>
      </c>
      <c r="J234" s="44"/>
      <c r="K234" s="44"/>
      <c r="L234" s="44"/>
      <c r="M234" s="44"/>
      <c r="N234" s="44"/>
      <c r="O234" s="44"/>
      <c r="P234" s="63" t="s">
        <v>326</v>
      </c>
      <c r="Q234" s="66">
        <v>20190930</v>
      </c>
      <c r="R234" s="72"/>
    </row>
    <row r="235" ht="24" spans="1:18">
      <c r="A235" s="63" t="s">
        <v>139</v>
      </c>
      <c r="B235" s="63" t="s">
        <v>425</v>
      </c>
      <c r="C235" s="63" t="s">
        <v>426</v>
      </c>
      <c r="D235" s="65" t="s">
        <v>427</v>
      </c>
      <c r="E235" s="66" t="s">
        <v>42</v>
      </c>
      <c r="F235" s="66">
        <v>1</v>
      </c>
      <c r="G235" s="44">
        <v>408.66</v>
      </c>
      <c r="H235" s="44">
        <v>408.66</v>
      </c>
      <c r="I235" s="44">
        <v>408.66</v>
      </c>
      <c r="J235" s="44"/>
      <c r="K235" s="44"/>
      <c r="L235" s="44"/>
      <c r="M235" s="44"/>
      <c r="N235" s="44"/>
      <c r="O235" s="44"/>
      <c r="P235" s="63" t="s">
        <v>428</v>
      </c>
      <c r="Q235" s="85">
        <v>43522</v>
      </c>
      <c r="R235" s="55"/>
    </row>
    <row r="236" spans="1:18">
      <c r="A236" s="63"/>
      <c r="B236" s="63" t="s">
        <v>211</v>
      </c>
      <c r="C236" s="63" t="s">
        <v>210</v>
      </c>
      <c r="D236" s="65" t="s">
        <v>211</v>
      </c>
      <c r="E236" s="66" t="s">
        <v>28</v>
      </c>
      <c r="F236" s="66">
        <v>1</v>
      </c>
      <c r="G236" s="44">
        <v>8</v>
      </c>
      <c r="H236" s="44">
        <v>8</v>
      </c>
      <c r="I236" s="44">
        <v>8</v>
      </c>
      <c r="J236" s="44"/>
      <c r="K236" s="44"/>
      <c r="L236" s="44"/>
      <c r="M236" s="44"/>
      <c r="N236" s="44"/>
      <c r="O236" s="44"/>
      <c r="P236" s="63" t="s">
        <v>429</v>
      </c>
      <c r="Q236" s="85">
        <v>43532</v>
      </c>
      <c r="R236" s="55"/>
    </row>
    <row r="237" spans="1:18">
      <c r="A237" s="63"/>
      <c r="B237" s="63" t="s">
        <v>430</v>
      </c>
      <c r="C237" s="63" t="s">
        <v>236</v>
      </c>
      <c r="D237" s="65" t="s">
        <v>431</v>
      </c>
      <c r="E237" s="66" t="s">
        <v>193</v>
      </c>
      <c r="F237" s="66">
        <v>8</v>
      </c>
      <c r="G237" s="44">
        <v>0.2</v>
      </c>
      <c r="H237" s="44">
        <v>1.6</v>
      </c>
      <c r="I237" s="44">
        <v>1.6</v>
      </c>
      <c r="J237" s="44"/>
      <c r="K237" s="44"/>
      <c r="L237" s="44"/>
      <c r="M237" s="44"/>
      <c r="N237" s="44"/>
      <c r="O237" s="44"/>
      <c r="P237" s="63" t="s">
        <v>432</v>
      </c>
      <c r="Q237" s="85">
        <v>43578</v>
      </c>
      <c r="R237" s="55"/>
    </row>
    <row r="238" spans="1:18">
      <c r="A238" s="63"/>
      <c r="B238" s="63" t="s">
        <v>433</v>
      </c>
      <c r="C238" s="63" t="s">
        <v>75</v>
      </c>
      <c r="D238" s="65" t="s">
        <v>76</v>
      </c>
      <c r="E238" s="66" t="s">
        <v>42</v>
      </c>
      <c r="F238" s="66">
        <v>1</v>
      </c>
      <c r="G238" s="44">
        <v>2.5</v>
      </c>
      <c r="H238" s="44">
        <v>2.5</v>
      </c>
      <c r="I238" s="44">
        <v>2.5</v>
      </c>
      <c r="J238" s="44"/>
      <c r="K238" s="44"/>
      <c r="L238" s="44"/>
      <c r="M238" s="44"/>
      <c r="N238" s="44"/>
      <c r="O238" s="44"/>
      <c r="P238" s="63" t="s">
        <v>434</v>
      </c>
      <c r="Q238" s="85">
        <v>43578</v>
      </c>
      <c r="R238" s="55"/>
    </row>
    <row r="239" ht="24" spans="1:18">
      <c r="A239" s="63"/>
      <c r="B239" s="63" t="s">
        <v>435</v>
      </c>
      <c r="C239" s="63" t="s">
        <v>426</v>
      </c>
      <c r="D239" s="65" t="s">
        <v>427</v>
      </c>
      <c r="E239" s="66" t="s">
        <v>42</v>
      </c>
      <c r="F239" s="66">
        <v>1</v>
      </c>
      <c r="G239" s="44">
        <v>476.07</v>
      </c>
      <c r="H239" s="44">
        <v>476.07</v>
      </c>
      <c r="I239" s="44">
        <v>476.07</v>
      </c>
      <c r="J239" s="44"/>
      <c r="K239" s="44"/>
      <c r="L239" s="44"/>
      <c r="M239" s="44"/>
      <c r="N239" s="44"/>
      <c r="O239" s="44"/>
      <c r="P239" s="63" t="s">
        <v>436</v>
      </c>
      <c r="Q239" s="66" t="s">
        <v>437</v>
      </c>
      <c r="R239" s="55"/>
    </row>
    <row r="240" ht="24" spans="1:18">
      <c r="A240" s="63"/>
      <c r="B240" s="63" t="s">
        <v>438</v>
      </c>
      <c r="C240" s="63" t="s">
        <v>220</v>
      </c>
      <c r="D240" s="65" t="s">
        <v>388</v>
      </c>
      <c r="E240" s="66" t="s">
        <v>439</v>
      </c>
      <c r="F240" s="66">
        <v>1</v>
      </c>
      <c r="G240" s="44">
        <v>3.5</v>
      </c>
      <c r="H240" s="44">
        <v>3.5</v>
      </c>
      <c r="I240" s="44">
        <v>3.5</v>
      </c>
      <c r="J240" s="44"/>
      <c r="K240" s="44"/>
      <c r="L240" s="44"/>
      <c r="M240" s="44"/>
      <c r="N240" s="44"/>
      <c r="O240" s="44"/>
      <c r="P240" s="63" t="s">
        <v>440</v>
      </c>
      <c r="Q240" s="85">
        <v>43664</v>
      </c>
      <c r="R240" s="55"/>
    </row>
    <row r="241" ht="24" spans="1:18">
      <c r="A241" s="63"/>
      <c r="B241" s="63" t="s">
        <v>441</v>
      </c>
      <c r="C241" s="63" t="s">
        <v>442</v>
      </c>
      <c r="D241" s="65" t="s">
        <v>443</v>
      </c>
      <c r="E241" s="66" t="s">
        <v>128</v>
      </c>
      <c r="F241" s="66">
        <v>6</v>
      </c>
      <c r="G241" s="44">
        <v>10</v>
      </c>
      <c r="H241" s="44">
        <v>60</v>
      </c>
      <c r="I241" s="44">
        <v>60</v>
      </c>
      <c r="J241" s="44"/>
      <c r="K241" s="44"/>
      <c r="L241" s="44"/>
      <c r="M241" s="44"/>
      <c r="N241" s="44"/>
      <c r="O241" s="44"/>
      <c r="P241" s="63" t="s">
        <v>444</v>
      </c>
      <c r="Q241" s="85">
        <v>43677</v>
      </c>
      <c r="R241" s="55"/>
    </row>
    <row r="242" ht="24" spans="1:18">
      <c r="A242" s="63"/>
      <c r="B242" s="63" t="s">
        <v>445</v>
      </c>
      <c r="C242" s="63" t="s">
        <v>426</v>
      </c>
      <c r="D242" s="65" t="s">
        <v>427</v>
      </c>
      <c r="E242" s="66" t="s">
        <v>42</v>
      </c>
      <c r="F242" s="66">
        <v>1</v>
      </c>
      <c r="G242" s="44">
        <v>175.99</v>
      </c>
      <c r="H242" s="44">
        <v>175.99</v>
      </c>
      <c r="I242" s="44">
        <v>175.99</v>
      </c>
      <c r="J242" s="44"/>
      <c r="K242" s="44"/>
      <c r="L242" s="44"/>
      <c r="M242" s="44"/>
      <c r="N242" s="44"/>
      <c r="O242" s="44"/>
      <c r="P242" s="63" t="s">
        <v>446</v>
      </c>
      <c r="Q242" s="85">
        <v>43697</v>
      </c>
      <c r="R242" s="55"/>
    </row>
    <row r="243" ht="24" spans="1:18">
      <c r="A243" s="63"/>
      <c r="B243" s="63" t="s">
        <v>447</v>
      </c>
      <c r="C243" s="63" t="s">
        <v>426</v>
      </c>
      <c r="D243" s="65" t="s">
        <v>427</v>
      </c>
      <c r="E243" s="66" t="s">
        <v>42</v>
      </c>
      <c r="F243" s="66">
        <v>1</v>
      </c>
      <c r="G243" s="44">
        <v>200</v>
      </c>
      <c r="H243" s="44">
        <v>200</v>
      </c>
      <c r="I243" s="44">
        <v>200</v>
      </c>
      <c r="J243" s="44"/>
      <c r="K243" s="44"/>
      <c r="L243" s="44"/>
      <c r="M243" s="44"/>
      <c r="N243" s="44"/>
      <c r="O243" s="44"/>
      <c r="P243" s="63" t="s">
        <v>448</v>
      </c>
      <c r="Q243" s="85">
        <v>43720</v>
      </c>
      <c r="R243" s="55"/>
    </row>
    <row r="244" ht="24" spans="1:18">
      <c r="A244" s="63"/>
      <c r="B244" s="63" t="s">
        <v>449</v>
      </c>
      <c r="C244" s="63" t="s">
        <v>184</v>
      </c>
      <c r="D244" s="65" t="s">
        <v>238</v>
      </c>
      <c r="E244" s="66" t="s">
        <v>128</v>
      </c>
      <c r="F244" s="66">
        <v>17</v>
      </c>
      <c r="G244" s="44">
        <v>0.6</v>
      </c>
      <c r="H244" s="44">
        <v>10.5</v>
      </c>
      <c r="I244" s="44">
        <v>10.5</v>
      </c>
      <c r="J244" s="44"/>
      <c r="K244" s="44"/>
      <c r="L244" s="44"/>
      <c r="M244" s="44"/>
      <c r="N244" s="44"/>
      <c r="O244" s="44"/>
      <c r="P244" s="63" t="s">
        <v>450</v>
      </c>
      <c r="Q244" s="85">
        <v>43753</v>
      </c>
      <c r="R244" s="55"/>
    </row>
    <row r="245" ht="24" spans="1:18">
      <c r="A245" s="63"/>
      <c r="B245" s="63" t="s">
        <v>451</v>
      </c>
      <c r="C245" s="63" t="s">
        <v>200</v>
      </c>
      <c r="D245" s="65" t="s">
        <v>201</v>
      </c>
      <c r="E245" s="66" t="s">
        <v>439</v>
      </c>
      <c r="F245" s="66">
        <v>1</v>
      </c>
      <c r="G245" s="44">
        <v>2</v>
      </c>
      <c r="H245" s="44">
        <v>2</v>
      </c>
      <c r="I245" s="44">
        <v>2</v>
      </c>
      <c r="J245" s="44"/>
      <c r="K245" s="44"/>
      <c r="L245" s="44"/>
      <c r="M245" s="44"/>
      <c r="N245" s="44"/>
      <c r="O245" s="44"/>
      <c r="P245" s="63" t="s">
        <v>452</v>
      </c>
      <c r="Q245" s="85">
        <v>43733</v>
      </c>
      <c r="R245" s="55"/>
    </row>
    <row r="246" spans="1:18">
      <c r="A246" s="63"/>
      <c r="B246" s="63" t="s">
        <v>453</v>
      </c>
      <c r="C246" s="63" t="s">
        <v>426</v>
      </c>
      <c r="D246" s="65" t="s">
        <v>427</v>
      </c>
      <c r="E246" s="66" t="s">
        <v>42</v>
      </c>
      <c r="F246" s="66">
        <v>1</v>
      </c>
      <c r="G246" s="44">
        <v>120</v>
      </c>
      <c r="H246" s="44">
        <v>120</v>
      </c>
      <c r="I246" s="44">
        <v>120</v>
      </c>
      <c r="J246" s="44"/>
      <c r="K246" s="44"/>
      <c r="L246" s="44"/>
      <c r="M246" s="44"/>
      <c r="N246" s="44"/>
      <c r="O246" s="44"/>
      <c r="P246" s="63" t="s">
        <v>454</v>
      </c>
      <c r="Q246" s="85">
        <v>43748</v>
      </c>
      <c r="R246" s="55"/>
    </row>
    <row r="247" spans="1:18">
      <c r="A247" s="63"/>
      <c r="B247" s="63" t="s">
        <v>455</v>
      </c>
      <c r="C247" s="63" t="s">
        <v>177</v>
      </c>
      <c r="D247" s="65" t="s">
        <v>191</v>
      </c>
      <c r="E247" s="66" t="s">
        <v>42</v>
      </c>
      <c r="F247" s="66">
        <v>1</v>
      </c>
      <c r="G247" s="44">
        <v>5</v>
      </c>
      <c r="H247" s="44">
        <v>5</v>
      </c>
      <c r="I247" s="44">
        <v>5</v>
      </c>
      <c r="J247" s="44"/>
      <c r="K247" s="44"/>
      <c r="L247" s="44"/>
      <c r="M247" s="44"/>
      <c r="N247" s="44"/>
      <c r="O247" s="44"/>
      <c r="P247" s="63" t="s">
        <v>456</v>
      </c>
      <c r="Q247" s="85">
        <v>43770</v>
      </c>
      <c r="R247" s="55"/>
    </row>
    <row r="248" spans="1:18">
      <c r="A248" s="63"/>
      <c r="B248" s="63" t="s">
        <v>457</v>
      </c>
      <c r="C248" s="63" t="s">
        <v>223</v>
      </c>
      <c r="D248" s="65" t="s">
        <v>458</v>
      </c>
      <c r="E248" s="66" t="s">
        <v>42</v>
      </c>
      <c r="F248" s="66">
        <v>1</v>
      </c>
      <c r="G248" s="44">
        <v>4</v>
      </c>
      <c r="H248" s="44">
        <v>4</v>
      </c>
      <c r="I248" s="44">
        <v>4</v>
      </c>
      <c r="J248" s="44"/>
      <c r="K248" s="44"/>
      <c r="L248" s="44"/>
      <c r="M248" s="44"/>
      <c r="N248" s="44"/>
      <c r="O248" s="44"/>
      <c r="P248" s="63" t="s">
        <v>459</v>
      </c>
      <c r="Q248" s="85">
        <v>43770</v>
      </c>
      <c r="R248" s="55"/>
    </row>
    <row r="249" spans="1:18">
      <c r="A249" s="40" t="s">
        <v>460</v>
      </c>
      <c r="B249" s="41" t="s">
        <v>461</v>
      </c>
      <c r="C249" s="41" t="s">
        <v>184</v>
      </c>
      <c r="D249" s="42" t="str">
        <f>IF(C249="","",VLOOKUP(C249,[3]采购品目表!A$1:B$65536,2,FALSE))</f>
        <v>台式计算机</v>
      </c>
      <c r="E249" s="43" t="s">
        <v>28</v>
      </c>
      <c r="F249" s="43">
        <v>1</v>
      </c>
      <c r="G249" s="44">
        <v>3.29</v>
      </c>
      <c r="H249" s="44">
        <v>3.29</v>
      </c>
      <c r="I249" s="44">
        <v>3.29</v>
      </c>
      <c r="J249" s="44"/>
      <c r="K249" s="44"/>
      <c r="L249" s="44"/>
      <c r="M249" s="44"/>
      <c r="N249" s="44"/>
      <c r="O249" s="44"/>
      <c r="P249" s="41" t="s">
        <v>462</v>
      </c>
      <c r="Q249" s="90" t="s">
        <v>463</v>
      </c>
      <c r="R249" s="55"/>
    </row>
    <row r="250" ht="24" spans="1:18">
      <c r="A250" s="45"/>
      <c r="B250" s="41" t="s">
        <v>464</v>
      </c>
      <c r="C250" s="60" t="s">
        <v>347</v>
      </c>
      <c r="D250" s="42" t="s">
        <v>346</v>
      </c>
      <c r="E250" s="43" t="s">
        <v>128</v>
      </c>
      <c r="F250" s="43">
        <v>1</v>
      </c>
      <c r="G250" s="44">
        <v>1.26</v>
      </c>
      <c r="H250" s="44">
        <v>1.26</v>
      </c>
      <c r="I250" s="44">
        <v>1.26</v>
      </c>
      <c r="J250" s="44"/>
      <c r="K250" s="44"/>
      <c r="L250" s="44"/>
      <c r="M250" s="44"/>
      <c r="N250" s="44"/>
      <c r="O250" s="44"/>
      <c r="P250" s="41" t="s">
        <v>465</v>
      </c>
      <c r="Q250" s="90" t="s">
        <v>463</v>
      </c>
      <c r="R250" s="55"/>
    </row>
    <row r="251" ht="24" spans="1:18">
      <c r="A251" s="45"/>
      <c r="B251" s="41" t="s">
        <v>466</v>
      </c>
      <c r="C251" s="60" t="s">
        <v>91</v>
      </c>
      <c r="D251" s="42" t="s">
        <v>92</v>
      </c>
      <c r="E251" s="43" t="s">
        <v>28</v>
      </c>
      <c r="F251" s="43">
        <v>1</v>
      </c>
      <c r="G251" s="44">
        <v>456</v>
      </c>
      <c r="H251" s="44">
        <v>456</v>
      </c>
      <c r="I251" s="44">
        <v>456</v>
      </c>
      <c r="J251" s="44"/>
      <c r="K251" s="44"/>
      <c r="L251" s="44"/>
      <c r="M251" s="44"/>
      <c r="N251" s="44"/>
      <c r="O251" s="44"/>
      <c r="P251" s="41" t="s">
        <v>467</v>
      </c>
      <c r="Q251" s="90" t="s">
        <v>468</v>
      </c>
      <c r="R251" s="55"/>
    </row>
    <row r="252" spans="1:18">
      <c r="A252" s="56"/>
      <c r="B252" s="41" t="s">
        <v>469</v>
      </c>
      <c r="C252" s="60" t="s">
        <v>164</v>
      </c>
      <c r="D252" s="42" t="str">
        <f>IF(C252="","",VLOOKUP(C252,[3]采购品目表!A$1:B$65536,2,FALSE))</f>
        <v>空调机</v>
      </c>
      <c r="E252" s="43" t="s">
        <v>28</v>
      </c>
      <c r="F252" s="43">
        <v>1</v>
      </c>
      <c r="G252" s="44">
        <v>2.1</v>
      </c>
      <c r="H252" s="44">
        <v>2.1</v>
      </c>
      <c r="I252" s="44">
        <v>2.1</v>
      </c>
      <c r="J252" s="44"/>
      <c r="K252" s="44"/>
      <c r="L252" s="44"/>
      <c r="M252" s="44"/>
      <c r="N252" s="44"/>
      <c r="O252" s="44"/>
      <c r="P252" s="41" t="s">
        <v>470</v>
      </c>
      <c r="Q252" s="90" t="s">
        <v>471</v>
      </c>
      <c r="R252" s="55"/>
    </row>
    <row r="253" spans="1:18">
      <c r="A253" s="41" t="s">
        <v>472</v>
      </c>
      <c r="B253" s="41" t="s">
        <v>56</v>
      </c>
      <c r="C253" s="41" t="s">
        <v>55</v>
      </c>
      <c r="D253" s="42" t="s">
        <v>56</v>
      </c>
      <c r="E253" s="43" t="s">
        <v>28</v>
      </c>
      <c r="F253" s="43">
        <v>1</v>
      </c>
      <c r="G253" s="44">
        <v>1</v>
      </c>
      <c r="H253" s="44">
        <v>1</v>
      </c>
      <c r="I253" s="44">
        <v>1</v>
      </c>
      <c r="J253" s="44"/>
      <c r="K253" s="44"/>
      <c r="L253" s="44"/>
      <c r="M253" s="44"/>
      <c r="N253" s="44"/>
      <c r="O253" s="44"/>
      <c r="P253" s="41" t="s">
        <v>154</v>
      </c>
      <c r="Q253" s="43">
        <v>2019.9</v>
      </c>
      <c r="R253" s="55"/>
    </row>
    <row r="254" spans="1:18">
      <c r="A254" s="41"/>
      <c r="B254" s="41" t="s">
        <v>473</v>
      </c>
      <c r="C254" s="41" t="s">
        <v>474</v>
      </c>
      <c r="D254" s="42" t="s">
        <v>475</v>
      </c>
      <c r="E254" s="43" t="s">
        <v>28</v>
      </c>
      <c r="F254" s="43">
        <v>1</v>
      </c>
      <c r="G254" s="44">
        <v>1</v>
      </c>
      <c r="H254" s="44">
        <v>1</v>
      </c>
      <c r="I254" s="44">
        <v>1</v>
      </c>
      <c r="J254" s="44"/>
      <c r="K254" s="44"/>
      <c r="L254" s="44"/>
      <c r="M254" s="44"/>
      <c r="N254" s="44"/>
      <c r="O254" s="44"/>
      <c r="P254" s="41" t="s">
        <v>154</v>
      </c>
      <c r="Q254" s="43">
        <v>2019.9</v>
      </c>
      <c r="R254" s="55"/>
    </row>
    <row r="255" spans="1:18">
      <c r="A255" s="41"/>
      <c r="B255" s="41" t="s">
        <v>127</v>
      </c>
      <c r="C255" s="41" t="s">
        <v>184</v>
      </c>
      <c r="D255" s="42" t="s">
        <v>238</v>
      </c>
      <c r="E255" s="43" t="s">
        <v>128</v>
      </c>
      <c r="F255" s="43">
        <v>2</v>
      </c>
      <c r="G255" s="44">
        <v>0.5</v>
      </c>
      <c r="H255" s="44">
        <v>1</v>
      </c>
      <c r="I255" s="44">
        <v>1</v>
      </c>
      <c r="J255" s="44"/>
      <c r="K255" s="44"/>
      <c r="L255" s="44"/>
      <c r="M255" s="44"/>
      <c r="N255" s="44"/>
      <c r="O255" s="44"/>
      <c r="P255" s="41" t="s">
        <v>154</v>
      </c>
      <c r="Q255" s="91">
        <v>2019.1</v>
      </c>
      <c r="R255" s="55"/>
    </row>
    <row r="256" spans="1:18">
      <c r="A256" s="41"/>
      <c r="B256" s="41" t="s">
        <v>191</v>
      </c>
      <c r="C256" s="41" t="s">
        <v>476</v>
      </c>
      <c r="D256" s="42" t="s">
        <v>191</v>
      </c>
      <c r="E256" s="43" t="s">
        <v>28</v>
      </c>
      <c r="F256" s="43">
        <v>1</v>
      </c>
      <c r="G256" s="44">
        <v>2</v>
      </c>
      <c r="H256" s="44">
        <v>2</v>
      </c>
      <c r="I256" s="44">
        <v>2</v>
      </c>
      <c r="J256" s="44"/>
      <c r="K256" s="44"/>
      <c r="L256" s="44"/>
      <c r="M256" s="44"/>
      <c r="N256" s="44"/>
      <c r="O256" s="44"/>
      <c r="P256" s="41" t="s">
        <v>154</v>
      </c>
      <c r="Q256" s="43">
        <v>2019.11</v>
      </c>
      <c r="R256" s="55"/>
    </row>
    <row r="257" spans="1:18">
      <c r="A257" s="41"/>
      <c r="B257" s="41" t="s">
        <v>477</v>
      </c>
      <c r="C257" s="41" t="s">
        <v>356</v>
      </c>
      <c r="D257" s="42" t="s">
        <v>477</v>
      </c>
      <c r="E257" s="43" t="s">
        <v>54</v>
      </c>
      <c r="F257" s="43">
        <v>2</v>
      </c>
      <c r="G257" s="44">
        <v>0.3</v>
      </c>
      <c r="H257" s="44">
        <v>0.3</v>
      </c>
      <c r="I257" s="44">
        <v>0.3</v>
      </c>
      <c r="J257" s="44"/>
      <c r="K257" s="44"/>
      <c r="L257" s="44"/>
      <c r="M257" s="44"/>
      <c r="N257" s="44"/>
      <c r="O257" s="44"/>
      <c r="P257" s="41" t="s">
        <v>154</v>
      </c>
      <c r="Q257" s="43">
        <v>2019.9</v>
      </c>
      <c r="R257" s="55"/>
    </row>
    <row r="258" ht="24" spans="1:18">
      <c r="A258" s="41" t="s">
        <v>478</v>
      </c>
      <c r="B258" s="41" t="s">
        <v>479</v>
      </c>
      <c r="C258" s="41" t="s">
        <v>177</v>
      </c>
      <c r="D258" s="42" t="s">
        <v>191</v>
      </c>
      <c r="E258" s="43" t="s">
        <v>480</v>
      </c>
      <c r="F258" s="43">
        <v>500</v>
      </c>
      <c r="G258" s="44">
        <v>0.0099</v>
      </c>
      <c r="H258" s="44">
        <v>4.95</v>
      </c>
      <c r="I258" s="44">
        <v>4.95</v>
      </c>
      <c r="J258" s="44"/>
      <c r="K258" s="44"/>
      <c r="L258" s="44"/>
      <c r="M258" s="44"/>
      <c r="N258" s="44"/>
      <c r="O258" s="44"/>
      <c r="P258" s="41" t="s">
        <v>481</v>
      </c>
      <c r="Q258" s="43">
        <v>20190730</v>
      </c>
      <c r="R258" s="55"/>
    </row>
    <row r="259" ht="32.25" customHeight="1" spans="1:18">
      <c r="A259" s="41" t="s">
        <v>482</v>
      </c>
      <c r="B259" s="41" t="s">
        <v>483</v>
      </c>
      <c r="C259" s="41" t="s">
        <v>26</v>
      </c>
      <c r="D259" s="42" t="s">
        <v>484</v>
      </c>
      <c r="E259" s="43" t="s">
        <v>42</v>
      </c>
      <c r="F259" s="43">
        <v>1</v>
      </c>
      <c r="G259" s="44">
        <v>215</v>
      </c>
      <c r="H259" s="44">
        <v>215</v>
      </c>
      <c r="I259" s="44"/>
      <c r="J259" s="44"/>
      <c r="K259" s="44"/>
      <c r="L259" s="44">
        <v>215</v>
      </c>
      <c r="M259" s="44"/>
      <c r="N259" s="44"/>
      <c r="O259" s="44"/>
      <c r="P259" s="41" t="s">
        <v>485</v>
      </c>
      <c r="Q259" s="71">
        <v>43678</v>
      </c>
      <c r="R259" s="55"/>
    </row>
    <row r="260" spans="1:18">
      <c r="A260" s="92" t="s">
        <v>486</v>
      </c>
      <c r="B260" s="92" t="s">
        <v>487</v>
      </c>
      <c r="C260" s="92" t="s">
        <v>169</v>
      </c>
      <c r="D260" s="93" t="s">
        <v>488</v>
      </c>
      <c r="E260" s="94" t="s">
        <v>28</v>
      </c>
      <c r="F260" s="94">
        <v>1</v>
      </c>
      <c r="G260" s="95"/>
      <c r="H260" s="95">
        <v>60</v>
      </c>
      <c r="I260" s="95">
        <v>60</v>
      </c>
      <c r="J260" s="95"/>
      <c r="K260" s="95"/>
      <c r="L260" s="95"/>
      <c r="M260" s="95"/>
      <c r="N260" s="95"/>
      <c r="O260" s="95"/>
      <c r="P260" s="92" t="s">
        <v>489</v>
      </c>
      <c r="Q260" s="94">
        <v>201909</v>
      </c>
      <c r="R260" s="117"/>
    </row>
    <row r="261" spans="1:18">
      <c r="A261" s="92"/>
      <c r="B261" s="92"/>
      <c r="C261" s="92" t="s">
        <v>270</v>
      </c>
      <c r="D261" s="93" t="s">
        <v>271</v>
      </c>
      <c r="E261" s="94" t="s">
        <v>42</v>
      </c>
      <c r="F261" s="94">
        <v>1</v>
      </c>
      <c r="G261" s="96"/>
      <c r="H261" s="61"/>
      <c r="I261" s="61"/>
      <c r="J261" s="95"/>
      <c r="K261" s="95"/>
      <c r="L261" s="95"/>
      <c r="M261" s="95"/>
      <c r="N261" s="95"/>
      <c r="O261" s="95"/>
      <c r="P261" s="92"/>
      <c r="Q261" s="94"/>
      <c r="R261" s="117"/>
    </row>
    <row r="262" spans="1:18">
      <c r="A262" s="41" t="s">
        <v>490</v>
      </c>
      <c r="B262" s="41" t="s">
        <v>491</v>
      </c>
      <c r="C262" s="97" t="s">
        <v>164</v>
      </c>
      <c r="D262" s="98" t="s">
        <v>163</v>
      </c>
      <c r="E262" s="43" t="s">
        <v>54</v>
      </c>
      <c r="F262" s="99">
        <v>1</v>
      </c>
      <c r="G262" s="100">
        <f>6900/10000</f>
        <v>0.69</v>
      </c>
      <c r="H262" s="100">
        <f>G262*F262</f>
        <v>0.69</v>
      </c>
      <c r="I262" s="100">
        <v>0.69</v>
      </c>
      <c r="J262" s="44"/>
      <c r="K262" s="44"/>
      <c r="L262" s="44"/>
      <c r="M262" s="44"/>
      <c r="N262" s="44"/>
      <c r="O262" s="44"/>
      <c r="P262" s="41" t="s">
        <v>154</v>
      </c>
      <c r="Q262" s="43"/>
      <c r="R262" s="90" t="s">
        <v>492</v>
      </c>
    </row>
    <row r="263" spans="1:18">
      <c r="A263" s="41"/>
      <c r="B263" s="41" t="s">
        <v>491</v>
      </c>
      <c r="C263" s="97" t="s">
        <v>493</v>
      </c>
      <c r="D263" s="98" t="s">
        <v>494</v>
      </c>
      <c r="E263" s="43" t="s">
        <v>54</v>
      </c>
      <c r="F263" s="99">
        <v>3</v>
      </c>
      <c r="G263" s="100">
        <f>4585/10000</f>
        <v>0.4585</v>
      </c>
      <c r="H263" s="100">
        <f>G263*F263</f>
        <v>1.3755</v>
      </c>
      <c r="I263" s="44">
        <f>13755/10000</f>
        <v>1.3755</v>
      </c>
      <c r="J263" s="44"/>
      <c r="K263" s="44"/>
      <c r="L263" s="44"/>
      <c r="M263" s="44"/>
      <c r="N263" s="44"/>
      <c r="O263" s="44"/>
      <c r="P263" s="41" t="s">
        <v>154</v>
      </c>
      <c r="Q263" s="43"/>
      <c r="R263" s="90" t="s">
        <v>492</v>
      </c>
    </row>
    <row r="264" spans="1:18">
      <c r="A264" s="41"/>
      <c r="B264" s="41" t="s">
        <v>495</v>
      </c>
      <c r="C264" s="101" t="s">
        <v>270</v>
      </c>
      <c r="D264" s="98" t="s">
        <v>496</v>
      </c>
      <c r="E264" s="43" t="s">
        <v>42</v>
      </c>
      <c r="F264" s="99">
        <v>1</v>
      </c>
      <c r="G264" s="100">
        <f>55851/10000</f>
        <v>5.5851</v>
      </c>
      <c r="H264" s="100">
        <f>55851/10000</f>
        <v>5.5851</v>
      </c>
      <c r="I264" s="100">
        <f>55851/10000</f>
        <v>5.5851</v>
      </c>
      <c r="J264" s="44"/>
      <c r="K264" s="44"/>
      <c r="L264" s="44"/>
      <c r="M264" s="44"/>
      <c r="N264" s="44"/>
      <c r="O264" s="44"/>
      <c r="P264" s="41" t="s">
        <v>154</v>
      </c>
      <c r="Q264" s="43"/>
      <c r="R264" s="90" t="s">
        <v>492</v>
      </c>
    </row>
    <row r="265" spans="1:18">
      <c r="A265" s="41"/>
      <c r="B265" s="41" t="s">
        <v>150</v>
      </c>
      <c r="C265" s="97" t="s">
        <v>497</v>
      </c>
      <c r="D265" s="98" t="s">
        <v>498</v>
      </c>
      <c r="E265" s="43" t="s">
        <v>499</v>
      </c>
      <c r="F265" s="99">
        <v>1</v>
      </c>
      <c r="G265" s="100">
        <f>14806/10000</f>
        <v>1.4806</v>
      </c>
      <c r="H265" s="100">
        <f>14806/10000</f>
        <v>1.4806</v>
      </c>
      <c r="I265" s="100">
        <f>14806/10000</f>
        <v>1.4806</v>
      </c>
      <c r="J265" s="44"/>
      <c r="K265" s="44"/>
      <c r="L265" s="44"/>
      <c r="M265" s="44"/>
      <c r="N265" s="44"/>
      <c r="O265" s="44"/>
      <c r="P265" s="41" t="s">
        <v>154</v>
      </c>
      <c r="Q265" s="43"/>
      <c r="R265" s="90" t="s">
        <v>492</v>
      </c>
    </row>
    <row r="266" spans="1:18">
      <c r="A266" s="41"/>
      <c r="B266" s="41" t="s">
        <v>170</v>
      </c>
      <c r="C266" s="97" t="s">
        <v>500</v>
      </c>
      <c r="D266" s="98" t="s">
        <v>501</v>
      </c>
      <c r="E266" s="43" t="s">
        <v>128</v>
      </c>
      <c r="F266" s="99">
        <v>1</v>
      </c>
      <c r="G266" s="100">
        <f>3000/10000</f>
        <v>0.3</v>
      </c>
      <c r="H266" s="100">
        <f>3000/10000</f>
        <v>0.3</v>
      </c>
      <c r="I266" s="100">
        <f>3000/10000</f>
        <v>0.3</v>
      </c>
      <c r="J266" s="44"/>
      <c r="K266" s="44"/>
      <c r="L266" s="44"/>
      <c r="M266" s="44"/>
      <c r="N266" s="44"/>
      <c r="O266" s="44"/>
      <c r="P266" s="41" t="s">
        <v>154</v>
      </c>
      <c r="Q266" s="43"/>
      <c r="R266" s="90" t="s">
        <v>492</v>
      </c>
    </row>
    <row r="267" spans="1:18">
      <c r="A267" s="41" t="s">
        <v>502</v>
      </c>
      <c r="B267" s="41" t="s">
        <v>125</v>
      </c>
      <c r="C267" s="41" t="s">
        <v>315</v>
      </c>
      <c r="D267" s="42" t="str">
        <f>IF(C267="","",VLOOKUP(C267,[4]采购品目表!A$1:B$65536,2,FALSE))</f>
        <v>多功能一体机</v>
      </c>
      <c r="E267" s="43" t="s">
        <v>128</v>
      </c>
      <c r="F267" s="43">
        <v>1</v>
      </c>
      <c r="G267" s="44">
        <v>7</v>
      </c>
      <c r="H267" s="44">
        <v>7</v>
      </c>
      <c r="I267" s="44">
        <v>7</v>
      </c>
      <c r="J267" s="44"/>
      <c r="K267" s="44"/>
      <c r="L267" s="44"/>
      <c r="M267" s="44"/>
      <c r="N267" s="44"/>
      <c r="O267" s="44"/>
      <c r="P267" s="41" t="s">
        <v>154</v>
      </c>
      <c r="Q267" s="43">
        <v>201909</v>
      </c>
      <c r="R267" s="55"/>
    </row>
    <row r="268" spans="1:18">
      <c r="A268" s="41"/>
      <c r="B268" s="41" t="s">
        <v>503</v>
      </c>
      <c r="C268" s="41" t="s">
        <v>504</v>
      </c>
      <c r="D268" s="42" t="s">
        <v>501</v>
      </c>
      <c r="E268" s="43" t="s">
        <v>128</v>
      </c>
      <c r="F268" s="43">
        <v>2</v>
      </c>
      <c r="G268" s="44">
        <v>0.4</v>
      </c>
      <c r="H268" s="44">
        <v>0.8</v>
      </c>
      <c r="I268" s="44">
        <v>0.8</v>
      </c>
      <c r="J268" s="44"/>
      <c r="K268" s="44"/>
      <c r="L268" s="44"/>
      <c r="M268" s="44"/>
      <c r="N268" s="44"/>
      <c r="O268" s="44"/>
      <c r="P268" s="41" t="s">
        <v>154</v>
      </c>
      <c r="Q268" s="43">
        <v>201909</v>
      </c>
      <c r="R268" s="55"/>
    </row>
    <row r="269" spans="1:18">
      <c r="A269" s="41"/>
      <c r="B269" s="41" t="s">
        <v>505</v>
      </c>
      <c r="C269" s="41" t="s">
        <v>506</v>
      </c>
      <c r="D269" s="42" t="str">
        <f>IF(C269="","",VLOOKUP(C269,[4]采购品目表!A$1:B$65536,2,FALSE))</f>
        <v>印刷品</v>
      </c>
      <c r="E269" s="43" t="s">
        <v>28</v>
      </c>
      <c r="F269" s="43">
        <v>1</v>
      </c>
      <c r="G269" s="44">
        <v>19</v>
      </c>
      <c r="H269" s="44">
        <v>19</v>
      </c>
      <c r="I269" s="44">
        <v>19</v>
      </c>
      <c r="J269" s="44"/>
      <c r="K269" s="44"/>
      <c r="L269" s="44"/>
      <c r="M269" s="44"/>
      <c r="N269" s="44"/>
      <c r="O269" s="44"/>
      <c r="P269" s="41" t="s">
        <v>154</v>
      </c>
      <c r="Q269" s="43">
        <v>201909</v>
      </c>
      <c r="R269" s="55"/>
    </row>
    <row r="270" ht="24" spans="1:18">
      <c r="A270" s="41"/>
      <c r="B270" s="41" t="s">
        <v>507</v>
      </c>
      <c r="C270" s="41" t="s">
        <v>126</v>
      </c>
      <c r="D270" s="42" t="str">
        <f>IF(C270="","",VLOOKUP(C270,[4]采购品目表!A$1:B$65536,2,FALSE))</f>
        <v>计算机设备</v>
      </c>
      <c r="E270" s="43" t="s">
        <v>54</v>
      </c>
      <c r="F270" s="43">
        <v>9</v>
      </c>
      <c r="G270" s="44">
        <v>5.4</v>
      </c>
      <c r="H270" s="44">
        <v>5.4</v>
      </c>
      <c r="I270" s="44">
        <v>5.4</v>
      </c>
      <c r="J270" s="44"/>
      <c r="K270" s="44"/>
      <c r="L270" s="44"/>
      <c r="M270" s="44"/>
      <c r="N270" s="44"/>
      <c r="O270" s="44"/>
      <c r="P270" s="41" t="s">
        <v>154</v>
      </c>
      <c r="Q270" s="43">
        <v>201909</v>
      </c>
      <c r="R270" s="55"/>
    </row>
    <row r="271" spans="1:18">
      <c r="A271" s="40" t="s">
        <v>508</v>
      </c>
      <c r="B271" s="102" t="s">
        <v>70</v>
      </c>
      <c r="C271" s="41" t="s">
        <v>55</v>
      </c>
      <c r="D271" s="42" t="s">
        <v>56</v>
      </c>
      <c r="E271" s="43" t="s">
        <v>28</v>
      </c>
      <c r="F271" s="43">
        <v>3</v>
      </c>
      <c r="G271" s="44">
        <v>0.0092</v>
      </c>
      <c r="H271" s="44">
        <v>0.03</v>
      </c>
      <c r="I271" s="44">
        <v>0.03</v>
      </c>
      <c r="J271" s="44"/>
      <c r="K271" s="44"/>
      <c r="L271" s="44"/>
      <c r="M271" s="44"/>
      <c r="N271" s="44"/>
      <c r="O271" s="44"/>
      <c r="P271" s="41" t="s">
        <v>154</v>
      </c>
      <c r="Q271" s="43" t="s">
        <v>509</v>
      </c>
      <c r="R271" s="66" t="s">
        <v>510</v>
      </c>
    </row>
    <row r="272" spans="1:18">
      <c r="A272" s="45"/>
      <c r="B272" s="41" t="s">
        <v>50</v>
      </c>
      <c r="C272" s="41" t="s">
        <v>511</v>
      </c>
      <c r="D272" s="42" t="s">
        <v>512</v>
      </c>
      <c r="E272" s="43" t="s">
        <v>193</v>
      </c>
      <c r="F272" s="43">
        <v>2</v>
      </c>
      <c r="G272" s="44">
        <v>0.0435</v>
      </c>
      <c r="H272" s="44">
        <v>0.087</v>
      </c>
      <c r="I272" s="44">
        <v>0.087</v>
      </c>
      <c r="J272" s="44"/>
      <c r="K272" s="44"/>
      <c r="L272" s="44"/>
      <c r="M272" s="44"/>
      <c r="N272" s="44"/>
      <c r="O272" s="44"/>
      <c r="P272" s="41" t="s">
        <v>154</v>
      </c>
      <c r="Q272" s="43" t="s">
        <v>509</v>
      </c>
      <c r="R272" s="66" t="s">
        <v>510</v>
      </c>
    </row>
    <row r="273" spans="1:18">
      <c r="A273" s="45"/>
      <c r="B273" s="102" t="s">
        <v>108</v>
      </c>
      <c r="C273" s="41" t="s">
        <v>157</v>
      </c>
      <c r="D273" s="42" t="s">
        <v>156</v>
      </c>
      <c r="E273" s="43" t="s">
        <v>128</v>
      </c>
      <c r="F273" s="43">
        <v>1</v>
      </c>
      <c r="G273" s="44">
        <v>0.45</v>
      </c>
      <c r="H273" s="44">
        <v>0.45</v>
      </c>
      <c r="I273" s="44">
        <v>0.45</v>
      </c>
      <c r="J273" s="44"/>
      <c r="K273" s="44"/>
      <c r="L273" s="44"/>
      <c r="M273" s="44"/>
      <c r="N273" s="44"/>
      <c r="O273" s="44"/>
      <c r="P273" s="41" t="s">
        <v>154</v>
      </c>
      <c r="Q273" s="43" t="s">
        <v>513</v>
      </c>
      <c r="R273" s="66"/>
    </row>
    <row r="274" spans="1:18">
      <c r="A274" s="45"/>
      <c r="B274" s="102" t="s">
        <v>70</v>
      </c>
      <c r="C274" s="41" t="s">
        <v>55</v>
      </c>
      <c r="D274" s="42" t="s">
        <v>56</v>
      </c>
      <c r="E274" s="43" t="s">
        <v>514</v>
      </c>
      <c r="F274" s="43">
        <v>2</v>
      </c>
      <c r="G274" s="44">
        <v>0.02</v>
      </c>
      <c r="H274" s="44">
        <v>0.02</v>
      </c>
      <c r="I274" s="44">
        <v>0.02</v>
      </c>
      <c r="J274" s="44"/>
      <c r="K274" s="44"/>
      <c r="L274" s="44"/>
      <c r="M274" s="44"/>
      <c r="N274" s="44"/>
      <c r="O274" s="44"/>
      <c r="P274" s="41" t="s">
        <v>154</v>
      </c>
      <c r="Q274" s="43" t="s">
        <v>513</v>
      </c>
      <c r="R274" s="66"/>
    </row>
    <row r="275" spans="1:18">
      <c r="A275" s="45"/>
      <c r="B275" s="102" t="s">
        <v>50</v>
      </c>
      <c r="C275" s="41" t="s">
        <v>474</v>
      </c>
      <c r="D275" s="42" t="s">
        <v>475</v>
      </c>
      <c r="E275" s="43" t="s">
        <v>193</v>
      </c>
      <c r="F275" s="43">
        <v>3</v>
      </c>
      <c r="G275" s="44">
        <v>0.01</v>
      </c>
      <c r="H275" s="44">
        <v>0.03</v>
      </c>
      <c r="I275" s="44">
        <v>0.03</v>
      </c>
      <c r="J275" s="44"/>
      <c r="K275" s="44"/>
      <c r="L275" s="44"/>
      <c r="M275" s="44"/>
      <c r="N275" s="44"/>
      <c r="O275" s="44"/>
      <c r="P275" s="41" t="s">
        <v>154</v>
      </c>
      <c r="Q275" s="43" t="s">
        <v>513</v>
      </c>
      <c r="R275" s="66"/>
    </row>
    <row r="276" spans="1:18">
      <c r="A276" s="45"/>
      <c r="B276" s="102" t="s">
        <v>50</v>
      </c>
      <c r="C276" s="41" t="s">
        <v>511</v>
      </c>
      <c r="D276" s="42" t="s">
        <v>512</v>
      </c>
      <c r="E276" s="43" t="s">
        <v>193</v>
      </c>
      <c r="F276" s="43">
        <v>3</v>
      </c>
      <c r="G276" s="44">
        <v>0.01</v>
      </c>
      <c r="H276" s="44">
        <v>0.03</v>
      </c>
      <c r="I276" s="44">
        <v>0.03</v>
      </c>
      <c r="J276" s="44"/>
      <c r="K276" s="44"/>
      <c r="L276" s="44"/>
      <c r="M276" s="44"/>
      <c r="N276" s="44"/>
      <c r="O276" s="44"/>
      <c r="P276" s="41" t="s">
        <v>154</v>
      </c>
      <c r="Q276" s="43" t="s">
        <v>513</v>
      </c>
      <c r="R276" s="66"/>
    </row>
    <row r="277" spans="1:18">
      <c r="A277" s="56"/>
      <c r="B277" s="69" t="s">
        <v>76</v>
      </c>
      <c r="C277" s="41" t="s">
        <v>515</v>
      </c>
      <c r="D277" s="42" t="s">
        <v>516</v>
      </c>
      <c r="E277" s="43" t="s">
        <v>42</v>
      </c>
      <c r="F277" s="43">
        <v>1</v>
      </c>
      <c r="G277" s="44">
        <v>1</v>
      </c>
      <c r="H277" s="44">
        <v>1</v>
      </c>
      <c r="I277" s="44">
        <v>1</v>
      </c>
      <c r="J277" s="44"/>
      <c r="K277" s="44"/>
      <c r="L277" s="44"/>
      <c r="M277" s="44"/>
      <c r="N277" s="44"/>
      <c r="O277" s="44"/>
      <c r="P277" s="41" t="s">
        <v>154</v>
      </c>
      <c r="Q277" s="43" t="s">
        <v>513</v>
      </c>
      <c r="R277" s="66"/>
    </row>
    <row r="278" spans="1:18">
      <c r="A278" s="60" t="s">
        <v>517</v>
      </c>
      <c r="B278" s="60" t="s">
        <v>168</v>
      </c>
      <c r="C278" s="60" t="s">
        <v>518</v>
      </c>
      <c r="D278" s="60" t="s">
        <v>168</v>
      </c>
      <c r="E278" s="51" t="s">
        <v>28</v>
      </c>
      <c r="F278" s="51">
        <v>1</v>
      </c>
      <c r="G278" s="61">
        <v>8.5</v>
      </c>
      <c r="H278" s="61">
        <v>8.5</v>
      </c>
      <c r="I278" s="61"/>
      <c r="J278" s="61"/>
      <c r="K278" s="61"/>
      <c r="L278" s="61">
        <v>8.5</v>
      </c>
      <c r="M278" s="61"/>
      <c r="N278" s="61"/>
      <c r="O278" s="61"/>
      <c r="P278" s="60"/>
      <c r="Q278" s="89">
        <v>43718</v>
      </c>
      <c r="R278" s="55"/>
    </row>
    <row r="279" spans="1:18">
      <c r="A279" s="60"/>
      <c r="B279" s="60" t="s">
        <v>59</v>
      </c>
      <c r="C279" s="60" t="s">
        <v>52</v>
      </c>
      <c r="D279" s="60" t="s">
        <v>519</v>
      </c>
      <c r="E279" s="51" t="s">
        <v>28</v>
      </c>
      <c r="F279" s="51">
        <v>1</v>
      </c>
      <c r="G279" s="61">
        <v>9.5</v>
      </c>
      <c r="H279" s="61">
        <v>9.5</v>
      </c>
      <c r="I279" s="61"/>
      <c r="J279" s="61"/>
      <c r="K279" s="61"/>
      <c r="L279" s="61">
        <v>9.5</v>
      </c>
      <c r="M279" s="61"/>
      <c r="N279" s="61"/>
      <c r="O279" s="61"/>
      <c r="P279" s="60"/>
      <c r="Q279" s="89">
        <v>43718</v>
      </c>
      <c r="R279" s="55"/>
    </row>
    <row r="280" spans="1:18">
      <c r="A280" s="60"/>
      <c r="B280" s="60" t="s">
        <v>520</v>
      </c>
      <c r="C280" s="60" t="s">
        <v>210</v>
      </c>
      <c r="D280" s="60" t="s">
        <v>520</v>
      </c>
      <c r="E280" s="51" t="s">
        <v>28</v>
      </c>
      <c r="F280" s="51">
        <v>1</v>
      </c>
      <c r="G280" s="61">
        <v>4</v>
      </c>
      <c r="H280" s="61">
        <v>4</v>
      </c>
      <c r="I280" s="61"/>
      <c r="J280" s="61"/>
      <c r="K280" s="61"/>
      <c r="L280" s="61">
        <v>4</v>
      </c>
      <c r="M280" s="61"/>
      <c r="N280" s="61"/>
      <c r="O280" s="61"/>
      <c r="P280" s="60"/>
      <c r="Q280" s="89">
        <v>43718</v>
      </c>
      <c r="R280" s="55"/>
    </row>
    <row r="281" s="9" customFormat="1" ht="12" spans="1:18">
      <c r="A281" s="41" t="s">
        <v>521</v>
      </c>
      <c r="B281" s="103" t="s">
        <v>494</v>
      </c>
      <c r="C281" s="104" t="s">
        <v>164</v>
      </c>
      <c r="D281" s="98" t="s">
        <v>163</v>
      </c>
      <c r="E281" s="105" t="s">
        <v>499</v>
      </c>
      <c r="F281" s="29">
        <v>1</v>
      </c>
      <c r="G281" s="106">
        <v>0.66</v>
      </c>
      <c r="H281" s="106">
        <v>0.66</v>
      </c>
      <c r="I281" s="115"/>
      <c r="J281" s="115"/>
      <c r="K281" s="115"/>
      <c r="L281" s="106">
        <v>0.66</v>
      </c>
      <c r="M281" s="106"/>
      <c r="N281" s="106"/>
      <c r="O281" s="106"/>
      <c r="P281" s="28" t="s">
        <v>154</v>
      </c>
      <c r="Q281" s="118">
        <v>43556</v>
      </c>
      <c r="R281" s="49"/>
    </row>
    <row r="282" s="9" customFormat="1" ht="12" spans="1:18">
      <c r="A282" s="41"/>
      <c r="B282" s="107" t="s">
        <v>473</v>
      </c>
      <c r="C282" s="108" t="s">
        <v>49</v>
      </c>
      <c r="D282" s="109" t="s">
        <v>50</v>
      </c>
      <c r="E282" s="29" t="s">
        <v>28</v>
      </c>
      <c r="F282" s="29">
        <v>1</v>
      </c>
      <c r="G282" s="110">
        <v>2</v>
      </c>
      <c r="H282" s="110">
        <v>2</v>
      </c>
      <c r="I282" s="106"/>
      <c r="J282" s="106"/>
      <c r="K282" s="106"/>
      <c r="L282" s="110">
        <v>2</v>
      </c>
      <c r="M282" s="106"/>
      <c r="N282" s="106"/>
      <c r="O282" s="106"/>
      <c r="P282" s="28" t="s">
        <v>154</v>
      </c>
      <c r="Q282" s="118">
        <v>43709</v>
      </c>
      <c r="R282" s="49"/>
    </row>
    <row r="283" s="9" customFormat="1" ht="12" spans="1:18">
      <c r="A283" s="41"/>
      <c r="B283" s="111" t="s">
        <v>56</v>
      </c>
      <c r="C283" s="108" t="s">
        <v>55</v>
      </c>
      <c r="D283" s="109" t="s">
        <v>56</v>
      </c>
      <c r="E283" s="29" t="s">
        <v>28</v>
      </c>
      <c r="F283" s="29">
        <v>1</v>
      </c>
      <c r="G283" s="110">
        <v>2</v>
      </c>
      <c r="H283" s="110">
        <v>2</v>
      </c>
      <c r="I283" s="116"/>
      <c r="J283" s="106"/>
      <c r="K283" s="106"/>
      <c r="L283" s="110">
        <v>2</v>
      </c>
      <c r="M283" s="106"/>
      <c r="N283" s="106"/>
      <c r="O283" s="106"/>
      <c r="P283" s="28" t="s">
        <v>154</v>
      </c>
      <c r="Q283" s="118">
        <v>43709</v>
      </c>
      <c r="R283" s="49"/>
    </row>
    <row r="284" s="9" customFormat="1" ht="12" spans="1:18">
      <c r="A284" s="41"/>
      <c r="B284" s="111" t="s">
        <v>522</v>
      </c>
      <c r="C284" s="108" t="s">
        <v>210</v>
      </c>
      <c r="D284" s="109" t="s">
        <v>211</v>
      </c>
      <c r="E284" s="29" t="s">
        <v>42</v>
      </c>
      <c r="F284" s="29">
        <v>1</v>
      </c>
      <c r="G284" s="110">
        <v>7</v>
      </c>
      <c r="H284" s="110">
        <v>7</v>
      </c>
      <c r="I284" s="106"/>
      <c r="J284" s="106"/>
      <c r="K284" s="106"/>
      <c r="L284" s="110">
        <v>7</v>
      </c>
      <c r="M284" s="106"/>
      <c r="N284" s="106"/>
      <c r="O284" s="106"/>
      <c r="P284" s="28" t="s">
        <v>154</v>
      </c>
      <c r="Q284" s="118">
        <v>43739</v>
      </c>
      <c r="R284" s="49"/>
    </row>
    <row r="285" s="9" customFormat="1" ht="12" spans="1:18">
      <c r="A285" s="41"/>
      <c r="B285" s="111" t="s">
        <v>523</v>
      </c>
      <c r="C285" s="108" t="s">
        <v>200</v>
      </c>
      <c r="D285" s="109" t="s">
        <v>201</v>
      </c>
      <c r="E285" s="29" t="s">
        <v>42</v>
      </c>
      <c r="F285" s="29">
        <v>1</v>
      </c>
      <c r="G285" s="110">
        <v>1</v>
      </c>
      <c r="H285" s="110">
        <v>1</v>
      </c>
      <c r="I285" s="106"/>
      <c r="J285" s="106"/>
      <c r="K285" s="106"/>
      <c r="L285" s="110">
        <v>1</v>
      </c>
      <c r="M285" s="106"/>
      <c r="N285" s="106"/>
      <c r="O285" s="106"/>
      <c r="P285" s="28" t="s">
        <v>154</v>
      </c>
      <c r="Q285" s="118">
        <v>43739</v>
      </c>
      <c r="R285" s="49"/>
    </row>
    <row r="286" s="9" customFormat="1" ht="12" spans="1:18">
      <c r="A286" s="41"/>
      <c r="B286" s="111" t="s">
        <v>191</v>
      </c>
      <c r="C286" s="108" t="s">
        <v>177</v>
      </c>
      <c r="D286" s="109" t="s">
        <v>191</v>
      </c>
      <c r="E286" s="29" t="s">
        <v>42</v>
      </c>
      <c r="F286" s="29">
        <v>1</v>
      </c>
      <c r="G286" s="110">
        <v>5</v>
      </c>
      <c r="H286" s="110">
        <v>5</v>
      </c>
      <c r="I286" s="106"/>
      <c r="J286" s="106"/>
      <c r="K286" s="106"/>
      <c r="L286" s="110">
        <v>5</v>
      </c>
      <c r="M286" s="106"/>
      <c r="N286" s="106"/>
      <c r="O286" s="106"/>
      <c r="P286" s="28" t="s">
        <v>154</v>
      </c>
      <c r="Q286" s="118">
        <v>43770</v>
      </c>
      <c r="R286" s="49"/>
    </row>
    <row r="287" ht="24" spans="1:18">
      <c r="A287" s="41" t="s">
        <v>524</v>
      </c>
      <c r="B287" s="112" t="s">
        <v>525</v>
      </c>
      <c r="C287" s="28" t="s">
        <v>184</v>
      </c>
      <c r="D287" s="113" t="s">
        <v>238</v>
      </c>
      <c r="E287" s="29" t="s">
        <v>499</v>
      </c>
      <c r="F287" s="29">
        <v>6</v>
      </c>
      <c r="G287" s="114">
        <v>0.6</v>
      </c>
      <c r="H287" s="114">
        <v>3.6</v>
      </c>
      <c r="I287" s="114"/>
      <c r="J287" s="114"/>
      <c r="K287" s="114"/>
      <c r="L287" s="114">
        <v>3.6</v>
      </c>
      <c r="M287" s="114"/>
      <c r="N287" s="114"/>
      <c r="O287" s="114"/>
      <c r="P287" s="28" t="s">
        <v>526</v>
      </c>
      <c r="Q287" s="29" t="s">
        <v>527</v>
      </c>
      <c r="R287" s="49"/>
    </row>
    <row r="288" ht="24" spans="1:18">
      <c r="A288" s="41"/>
      <c r="B288" s="112" t="s">
        <v>528</v>
      </c>
      <c r="C288" s="28" t="s">
        <v>291</v>
      </c>
      <c r="D288" s="113" t="s">
        <v>292</v>
      </c>
      <c r="E288" s="29" t="s">
        <v>499</v>
      </c>
      <c r="F288" s="29">
        <v>1</v>
      </c>
      <c r="G288" s="114">
        <v>0.4</v>
      </c>
      <c r="H288" s="114">
        <v>0.4</v>
      </c>
      <c r="I288" s="114"/>
      <c r="J288" s="114"/>
      <c r="K288" s="114"/>
      <c r="L288" s="114">
        <v>0.4</v>
      </c>
      <c r="M288" s="114"/>
      <c r="N288" s="114"/>
      <c r="O288" s="114"/>
      <c r="P288" s="28" t="s">
        <v>526</v>
      </c>
      <c r="Q288" s="29" t="s">
        <v>527</v>
      </c>
      <c r="R288" s="49"/>
    </row>
    <row r="289" ht="24" spans="1:18">
      <c r="A289" s="41"/>
      <c r="B289" s="112" t="s">
        <v>529</v>
      </c>
      <c r="C289" s="28" t="s">
        <v>164</v>
      </c>
      <c r="D289" s="113" t="s">
        <v>163</v>
      </c>
      <c r="E289" s="29" t="s">
        <v>54</v>
      </c>
      <c r="F289" s="29">
        <v>2</v>
      </c>
      <c r="G289" s="114">
        <v>0.3</v>
      </c>
      <c r="H289" s="114">
        <v>0.6</v>
      </c>
      <c r="I289" s="114"/>
      <c r="J289" s="114"/>
      <c r="K289" s="114"/>
      <c r="L289" s="114">
        <v>0.6</v>
      </c>
      <c r="M289" s="114"/>
      <c r="N289" s="114"/>
      <c r="O289" s="114"/>
      <c r="P289" s="28" t="s">
        <v>526</v>
      </c>
      <c r="Q289" s="29" t="s">
        <v>527</v>
      </c>
      <c r="R289" s="49"/>
    </row>
    <row r="290" ht="24" spans="1:18">
      <c r="A290" s="41"/>
      <c r="B290" s="112" t="s">
        <v>530</v>
      </c>
      <c r="C290" s="28" t="s">
        <v>236</v>
      </c>
      <c r="D290" s="113" t="s">
        <v>168</v>
      </c>
      <c r="E290" s="29" t="s">
        <v>28</v>
      </c>
      <c r="F290" s="29">
        <v>1</v>
      </c>
      <c r="G290" s="114"/>
      <c r="H290" s="114">
        <v>5.38</v>
      </c>
      <c r="I290" s="114"/>
      <c r="J290" s="114"/>
      <c r="K290" s="114"/>
      <c r="L290" s="114">
        <v>5.38</v>
      </c>
      <c r="M290" s="114"/>
      <c r="N290" s="114"/>
      <c r="O290" s="114"/>
      <c r="P290" s="28" t="s">
        <v>526</v>
      </c>
      <c r="Q290" s="29" t="s">
        <v>527</v>
      </c>
      <c r="R290" s="49"/>
    </row>
    <row r="291" spans="1:18">
      <c r="A291" s="41"/>
      <c r="B291" s="112" t="s">
        <v>531</v>
      </c>
      <c r="C291" s="28" t="s">
        <v>49</v>
      </c>
      <c r="D291" s="113" t="s">
        <v>50</v>
      </c>
      <c r="E291" s="29" t="s">
        <v>42</v>
      </c>
      <c r="F291" s="29">
        <v>1</v>
      </c>
      <c r="G291" s="114"/>
      <c r="H291" s="114">
        <v>3</v>
      </c>
      <c r="I291" s="114"/>
      <c r="J291" s="114"/>
      <c r="K291" s="114"/>
      <c r="L291" s="114">
        <v>3</v>
      </c>
      <c r="M291" s="114"/>
      <c r="N291" s="114"/>
      <c r="O291" s="114"/>
      <c r="P291" s="28" t="s">
        <v>154</v>
      </c>
      <c r="Q291" s="29">
        <v>2019</v>
      </c>
      <c r="R291" s="49"/>
    </row>
    <row r="292" ht="24" spans="1:18">
      <c r="A292" s="41"/>
      <c r="B292" s="112" t="s">
        <v>532</v>
      </c>
      <c r="C292" s="28" t="s">
        <v>210</v>
      </c>
      <c r="D292" s="113" t="s">
        <v>533</v>
      </c>
      <c r="E292" s="29" t="s">
        <v>42</v>
      </c>
      <c r="F292" s="29">
        <v>1</v>
      </c>
      <c r="G292" s="114"/>
      <c r="H292" s="114">
        <v>1</v>
      </c>
      <c r="I292" s="114"/>
      <c r="J292" s="114"/>
      <c r="K292" s="114"/>
      <c r="L292" s="114">
        <v>1</v>
      </c>
      <c r="M292" s="114"/>
      <c r="N292" s="114"/>
      <c r="O292" s="114"/>
      <c r="P292" s="28" t="s">
        <v>154</v>
      </c>
      <c r="Q292" s="29">
        <v>2019</v>
      </c>
      <c r="R292" s="49"/>
    </row>
    <row r="293" spans="1:18">
      <c r="A293" s="41"/>
      <c r="B293" s="112" t="s">
        <v>534</v>
      </c>
      <c r="C293" s="28" t="s">
        <v>177</v>
      </c>
      <c r="D293" s="113" t="s">
        <v>191</v>
      </c>
      <c r="E293" s="29" t="s">
        <v>42</v>
      </c>
      <c r="F293" s="29">
        <v>1</v>
      </c>
      <c r="G293" s="114"/>
      <c r="H293" s="114">
        <v>8</v>
      </c>
      <c r="I293" s="114"/>
      <c r="J293" s="114"/>
      <c r="K293" s="114"/>
      <c r="L293" s="114">
        <v>8</v>
      </c>
      <c r="M293" s="114"/>
      <c r="N293" s="114"/>
      <c r="O293" s="114"/>
      <c r="P293" s="28" t="s">
        <v>154</v>
      </c>
      <c r="Q293" s="29">
        <v>2019</v>
      </c>
      <c r="R293" s="49"/>
    </row>
    <row r="294" ht="36" spans="1:18">
      <c r="A294" s="41"/>
      <c r="B294" s="112" t="s">
        <v>535</v>
      </c>
      <c r="C294" s="28" t="s">
        <v>177</v>
      </c>
      <c r="D294" s="113" t="s">
        <v>191</v>
      </c>
      <c r="E294" s="29" t="s">
        <v>42</v>
      </c>
      <c r="F294" s="29">
        <v>1</v>
      </c>
      <c r="G294" s="114"/>
      <c r="H294" s="114">
        <v>20</v>
      </c>
      <c r="I294" s="114"/>
      <c r="J294" s="114"/>
      <c r="K294" s="114"/>
      <c r="L294" s="114">
        <v>20</v>
      </c>
      <c r="M294" s="114"/>
      <c r="N294" s="114"/>
      <c r="O294" s="114"/>
      <c r="P294" s="28" t="s">
        <v>536</v>
      </c>
      <c r="Q294" s="29">
        <v>2019</v>
      </c>
      <c r="R294" s="49"/>
    </row>
    <row r="295" spans="1:18">
      <c r="A295" s="41" t="s">
        <v>537</v>
      </c>
      <c r="B295" s="41" t="s">
        <v>56</v>
      </c>
      <c r="C295" s="41" t="s">
        <v>55</v>
      </c>
      <c r="D295" s="42" t="s">
        <v>56</v>
      </c>
      <c r="E295" s="43" t="s">
        <v>57</v>
      </c>
      <c r="F295" s="43">
        <v>9</v>
      </c>
      <c r="G295" s="44">
        <v>0.03</v>
      </c>
      <c r="H295" s="44">
        <v>2.7</v>
      </c>
      <c r="I295" s="44">
        <v>2.7</v>
      </c>
      <c r="J295" s="44"/>
      <c r="K295" s="44"/>
      <c r="L295" s="44"/>
      <c r="M295" s="44"/>
      <c r="N295" s="44"/>
      <c r="O295" s="44"/>
      <c r="P295" s="41" t="s">
        <v>154</v>
      </c>
      <c r="Q295" s="85">
        <v>43466</v>
      </c>
      <c r="R295" s="55"/>
    </row>
    <row r="296" spans="1:18">
      <c r="A296" s="41"/>
      <c r="B296" s="41" t="s">
        <v>538</v>
      </c>
      <c r="C296" s="41" t="s">
        <v>49</v>
      </c>
      <c r="D296" s="42" t="s">
        <v>50</v>
      </c>
      <c r="E296" s="43" t="s">
        <v>51</v>
      </c>
      <c r="F296" s="43">
        <v>5</v>
      </c>
      <c r="G296" s="44">
        <v>0.02</v>
      </c>
      <c r="H296" s="44">
        <v>1</v>
      </c>
      <c r="I296" s="44">
        <v>1</v>
      </c>
      <c r="J296" s="44"/>
      <c r="K296" s="44"/>
      <c r="L296" s="44"/>
      <c r="M296" s="44"/>
      <c r="N296" s="44"/>
      <c r="O296" s="44"/>
      <c r="P296" s="41" t="s">
        <v>154</v>
      </c>
      <c r="Q296" s="85">
        <v>43466</v>
      </c>
      <c r="R296" s="55"/>
    </row>
    <row r="297" spans="1:18">
      <c r="A297" s="41"/>
      <c r="B297" s="41" t="s">
        <v>539</v>
      </c>
      <c r="C297" s="41" t="s">
        <v>75</v>
      </c>
      <c r="D297" s="42" t="s">
        <v>76</v>
      </c>
      <c r="E297" s="43" t="s">
        <v>42</v>
      </c>
      <c r="F297" s="43">
        <v>1</v>
      </c>
      <c r="G297" s="44">
        <v>1.831468</v>
      </c>
      <c r="H297" s="44">
        <v>1.831468</v>
      </c>
      <c r="I297" s="44">
        <v>1.83</v>
      </c>
      <c r="J297" s="44"/>
      <c r="K297" s="44"/>
      <c r="L297" s="44"/>
      <c r="M297" s="44"/>
      <c r="N297" s="44"/>
      <c r="O297" s="44"/>
      <c r="P297" s="41" t="s">
        <v>539</v>
      </c>
      <c r="Q297" s="43" t="s">
        <v>540</v>
      </c>
      <c r="R297" s="55"/>
    </row>
    <row r="298" spans="1:18">
      <c r="A298" s="41"/>
      <c r="B298" s="41" t="s">
        <v>541</v>
      </c>
      <c r="C298" s="41" t="s">
        <v>171</v>
      </c>
      <c r="D298" s="42" t="s">
        <v>345</v>
      </c>
      <c r="E298" s="43" t="s">
        <v>28</v>
      </c>
      <c r="F298" s="43">
        <v>1</v>
      </c>
      <c r="G298" s="44">
        <v>1.091</v>
      </c>
      <c r="H298" s="44">
        <v>1.09</v>
      </c>
      <c r="I298" s="44">
        <v>1.09</v>
      </c>
      <c r="J298" s="44"/>
      <c r="K298" s="44"/>
      <c r="L298" s="44"/>
      <c r="M298" s="44"/>
      <c r="N298" s="44"/>
      <c r="O298" s="44"/>
      <c r="P298" s="41" t="s">
        <v>154</v>
      </c>
      <c r="Q298" s="85">
        <v>43580</v>
      </c>
      <c r="R298" s="55"/>
    </row>
    <row r="299" spans="1:18">
      <c r="A299" s="41"/>
      <c r="B299" s="41" t="s">
        <v>542</v>
      </c>
      <c r="C299" s="41" t="s">
        <v>75</v>
      </c>
      <c r="D299" s="42" t="s">
        <v>76</v>
      </c>
      <c r="E299" s="43" t="s">
        <v>42</v>
      </c>
      <c r="F299" s="43">
        <v>1</v>
      </c>
      <c r="G299" s="44">
        <v>43</v>
      </c>
      <c r="H299" s="44">
        <v>43</v>
      </c>
      <c r="I299" s="44">
        <v>43</v>
      </c>
      <c r="J299" s="44"/>
      <c r="K299" s="44"/>
      <c r="L299" s="44"/>
      <c r="M299" s="44"/>
      <c r="N299" s="44"/>
      <c r="O299" s="44"/>
      <c r="P299" s="41" t="s">
        <v>543</v>
      </c>
      <c r="Q299" s="85">
        <v>43666</v>
      </c>
      <c r="R299" s="55"/>
    </row>
    <row r="300" ht="24" spans="1:18">
      <c r="A300" s="40" t="s">
        <v>544</v>
      </c>
      <c r="B300" s="41" t="s">
        <v>154</v>
      </c>
      <c r="C300" s="41" t="s">
        <v>55</v>
      </c>
      <c r="D300" s="42" t="s">
        <v>56</v>
      </c>
      <c r="E300" s="43" t="s">
        <v>514</v>
      </c>
      <c r="F300" s="43">
        <v>5</v>
      </c>
      <c r="G300" s="44">
        <v>0.05</v>
      </c>
      <c r="H300" s="44">
        <v>0.25</v>
      </c>
      <c r="I300" s="44">
        <v>0.15</v>
      </c>
      <c r="J300" s="44"/>
      <c r="K300" s="44"/>
      <c r="L300" s="44"/>
      <c r="M300" s="44"/>
      <c r="N300" s="44"/>
      <c r="O300" s="44"/>
      <c r="P300" s="41" t="s">
        <v>545</v>
      </c>
      <c r="Q300" s="43" t="s">
        <v>546</v>
      </c>
      <c r="R300" s="55"/>
    </row>
    <row r="301" ht="24" spans="1:18">
      <c r="A301" s="56"/>
      <c r="B301" s="41" t="s">
        <v>154</v>
      </c>
      <c r="C301" s="41" t="s">
        <v>49</v>
      </c>
      <c r="D301" s="42" t="s">
        <v>50</v>
      </c>
      <c r="E301" s="43" t="s">
        <v>193</v>
      </c>
      <c r="F301" s="43">
        <v>4</v>
      </c>
      <c r="G301" s="44">
        <v>0.1</v>
      </c>
      <c r="H301" s="44">
        <v>0.4</v>
      </c>
      <c r="I301" s="44">
        <v>0.4</v>
      </c>
      <c r="J301" s="44"/>
      <c r="K301" s="44"/>
      <c r="L301" s="44"/>
      <c r="M301" s="44"/>
      <c r="N301" s="44"/>
      <c r="O301" s="44"/>
      <c r="P301" s="41" t="s">
        <v>545</v>
      </c>
      <c r="Q301" s="43" t="s">
        <v>546</v>
      </c>
      <c r="R301" s="55"/>
    </row>
    <row r="302" spans="1:18">
      <c r="A302" s="41" t="s">
        <v>547</v>
      </c>
      <c r="B302" s="41" t="s">
        <v>211</v>
      </c>
      <c r="C302" s="41" t="s">
        <v>210</v>
      </c>
      <c r="D302" s="42" t="str">
        <f>IF(C302="","",VLOOKUP(C302,[5]采购目录表!A$1:B$65536,2,FALSE))</f>
        <v>计算机设备维修和保养服务</v>
      </c>
      <c r="E302" s="43"/>
      <c r="F302" s="43"/>
      <c r="G302" s="44">
        <v>0.5</v>
      </c>
      <c r="H302" s="44">
        <v>0.5</v>
      </c>
      <c r="I302" s="44"/>
      <c r="J302" s="44"/>
      <c r="K302" s="44"/>
      <c r="L302" s="44">
        <v>0.5</v>
      </c>
      <c r="M302" s="44"/>
      <c r="N302" s="44"/>
      <c r="O302" s="44"/>
      <c r="P302" s="41" t="s">
        <v>154</v>
      </c>
      <c r="Q302" s="43">
        <v>20190312</v>
      </c>
      <c r="R302" s="55"/>
    </row>
    <row r="303" spans="1:18">
      <c r="A303" s="41"/>
      <c r="B303" s="41" t="s">
        <v>50</v>
      </c>
      <c r="C303" s="41" t="s">
        <v>49</v>
      </c>
      <c r="D303" s="42" t="str">
        <f>IF(C303="","",VLOOKUP(C303,[5]采购目录表!A$1:B$65536,2,FALSE))</f>
        <v>硒鼓、粉盒</v>
      </c>
      <c r="E303" s="43"/>
      <c r="F303" s="43"/>
      <c r="G303" s="44">
        <v>0.9</v>
      </c>
      <c r="H303" s="44">
        <v>0.9</v>
      </c>
      <c r="I303" s="44"/>
      <c r="J303" s="44"/>
      <c r="K303" s="44"/>
      <c r="L303" s="44">
        <v>0.9</v>
      </c>
      <c r="M303" s="44"/>
      <c r="N303" s="44"/>
      <c r="O303" s="44"/>
      <c r="P303" s="41" t="s">
        <v>154</v>
      </c>
      <c r="Q303" s="43">
        <v>20190315</v>
      </c>
      <c r="R303" s="55"/>
    </row>
    <row r="304" ht="24" spans="1:18">
      <c r="A304" s="41" t="s">
        <v>548</v>
      </c>
      <c r="B304" s="92" t="s">
        <v>549</v>
      </c>
      <c r="C304" s="41" t="s">
        <v>550</v>
      </c>
      <c r="D304" s="42" t="s">
        <v>551</v>
      </c>
      <c r="E304" s="43" t="s">
        <v>42</v>
      </c>
      <c r="F304" s="43">
        <v>6</v>
      </c>
      <c r="G304" s="44">
        <v>4.788</v>
      </c>
      <c r="H304" s="44">
        <v>28.74</v>
      </c>
      <c r="I304" s="44">
        <v>28.74</v>
      </c>
      <c r="J304" s="44"/>
      <c r="K304" s="44"/>
      <c r="L304" s="44"/>
      <c r="M304" s="44"/>
      <c r="N304" s="44"/>
      <c r="O304" s="44"/>
      <c r="P304" s="41" t="s">
        <v>154</v>
      </c>
      <c r="Q304" s="43">
        <v>20190201</v>
      </c>
      <c r="R304" s="55"/>
    </row>
    <row r="305" spans="1:18">
      <c r="A305" s="41"/>
      <c r="B305" s="92" t="s">
        <v>552</v>
      </c>
      <c r="C305" s="41" t="s">
        <v>200</v>
      </c>
      <c r="D305" s="42" t="s">
        <v>201</v>
      </c>
      <c r="E305" s="43" t="s">
        <v>42</v>
      </c>
      <c r="F305" s="43">
        <v>4</v>
      </c>
      <c r="G305" s="44">
        <v>3.52</v>
      </c>
      <c r="H305" s="44">
        <v>17.6</v>
      </c>
      <c r="I305" s="44">
        <v>17.6</v>
      </c>
      <c r="J305" s="44"/>
      <c r="K305" s="44"/>
      <c r="L305" s="44"/>
      <c r="M305" s="44"/>
      <c r="N305" s="44"/>
      <c r="O305" s="44"/>
      <c r="P305" s="41" t="s">
        <v>553</v>
      </c>
      <c r="Q305" s="43">
        <v>20190213</v>
      </c>
      <c r="R305" s="55"/>
    </row>
    <row r="306" ht="24" spans="1:18">
      <c r="A306" s="41"/>
      <c r="B306" s="92" t="s">
        <v>554</v>
      </c>
      <c r="C306" s="41" t="s">
        <v>210</v>
      </c>
      <c r="D306" s="42" t="s">
        <v>211</v>
      </c>
      <c r="E306" s="43" t="s">
        <v>42</v>
      </c>
      <c r="F306" s="43">
        <v>10</v>
      </c>
      <c r="G306" s="44">
        <v>1.1</v>
      </c>
      <c r="H306" s="44">
        <v>11</v>
      </c>
      <c r="I306" s="44">
        <v>11</v>
      </c>
      <c r="J306" s="44"/>
      <c r="K306" s="44"/>
      <c r="L306" s="44"/>
      <c r="M306" s="44"/>
      <c r="N306" s="44"/>
      <c r="O306" s="44"/>
      <c r="P306" s="41" t="s">
        <v>555</v>
      </c>
      <c r="Q306" s="43">
        <v>20190213</v>
      </c>
      <c r="R306" s="55"/>
    </row>
    <row r="307" spans="1:18">
      <c r="A307" s="41"/>
      <c r="B307" s="92" t="s">
        <v>556</v>
      </c>
      <c r="C307" s="41" t="s">
        <v>55</v>
      </c>
      <c r="D307" s="42" t="s">
        <v>56</v>
      </c>
      <c r="E307" s="43" t="s">
        <v>28</v>
      </c>
      <c r="F307" s="43">
        <v>6</v>
      </c>
      <c r="G307" s="44">
        <v>1.5</v>
      </c>
      <c r="H307" s="44">
        <v>9</v>
      </c>
      <c r="I307" s="44">
        <v>9</v>
      </c>
      <c r="J307" s="44"/>
      <c r="K307" s="44"/>
      <c r="L307" s="44"/>
      <c r="M307" s="44"/>
      <c r="N307" s="44"/>
      <c r="O307" s="44"/>
      <c r="P307" s="41" t="s">
        <v>154</v>
      </c>
      <c r="Q307" s="43">
        <v>20190221</v>
      </c>
      <c r="R307" s="55"/>
    </row>
    <row r="308" spans="1:18">
      <c r="A308" s="41"/>
      <c r="B308" s="92" t="s">
        <v>557</v>
      </c>
      <c r="C308" s="41" t="s">
        <v>49</v>
      </c>
      <c r="D308" s="42" t="s">
        <v>50</v>
      </c>
      <c r="E308" s="43" t="s">
        <v>28</v>
      </c>
      <c r="F308" s="43">
        <v>10</v>
      </c>
      <c r="G308" s="44">
        <v>2.23</v>
      </c>
      <c r="H308" s="44">
        <v>22.3</v>
      </c>
      <c r="I308" s="44">
        <v>22.3</v>
      </c>
      <c r="J308" s="44"/>
      <c r="K308" s="44"/>
      <c r="L308" s="44"/>
      <c r="M308" s="44"/>
      <c r="N308" s="44"/>
      <c r="O308" s="44"/>
      <c r="P308" s="41" t="s">
        <v>154</v>
      </c>
      <c r="Q308" s="43">
        <v>20190221</v>
      </c>
      <c r="R308" s="55"/>
    </row>
    <row r="309" spans="1:18">
      <c r="A309" s="41"/>
      <c r="B309" s="92" t="s">
        <v>558</v>
      </c>
      <c r="C309" s="41" t="s">
        <v>153</v>
      </c>
      <c r="D309" s="42" t="s">
        <v>152</v>
      </c>
      <c r="E309" s="43" t="s">
        <v>42</v>
      </c>
      <c r="F309" s="43">
        <v>5</v>
      </c>
      <c r="G309" s="44">
        <v>3.12</v>
      </c>
      <c r="H309" s="44">
        <v>15.6</v>
      </c>
      <c r="I309" s="44">
        <v>15.6</v>
      </c>
      <c r="J309" s="44"/>
      <c r="K309" s="44"/>
      <c r="L309" s="44"/>
      <c r="M309" s="44"/>
      <c r="N309" s="44"/>
      <c r="O309" s="44"/>
      <c r="P309" s="41" t="s">
        <v>154</v>
      </c>
      <c r="Q309" s="43">
        <v>20190221</v>
      </c>
      <c r="R309" s="55"/>
    </row>
    <row r="310" spans="1:18">
      <c r="A310" s="41"/>
      <c r="B310" s="92" t="s">
        <v>559</v>
      </c>
      <c r="C310" s="41" t="s">
        <v>184</v>
      </c>
      <c r="D310" s="42" t="s">
        <v>238</v>
      </c>
      <c r="E310" s="43" t="s">
        <v>128</v>
      </c>
      <c r="F310" s="43">
        <v>11</v>
      </c>
      <c r="G310" s="44">
        <v>0.6118</v>
      </c>
      <c r="H310" s="44">
        <v>6.71</v>
      </c>
      <c r="I310" s="44">
        <v>6.71</v>
      </c>
      <c r="J310" s="44"/>
      <c r="K310" s="44"/>
      <c r="L310" s="44"/>
      <c r="M310" s="44"/>
      <c r="N310" s="44"/>
      <c r="O310" s="44"/>
      <c r="P310" s="41" t="s">
        <v>555</v>
      </c>
      <c r="Q310" s="43">
        <v>20190308</v>
      </c>
      <c r="R310" s="55"/>
    </row>
    <row r="311" spans="1:18">
      <c r="A311" s="41"/>
      <c r="B311" s="92" t="s">
        <v>559</v>
      </c>
      <c r="C311" s="41" t="s">
        <v>560</v>
      </c>
      <c r="D311" s="42" t="s">
        <v>561</v>
      </c>
      <c r="E311" s="43" t="s">
        <v>128</v>
      </c>
      <c r="F311" s="43">
        <v>5</v>
      </c>
      <c r="G311" s="44">
        <v>0.5</v>
      </c>
      <c r="H311" s="44">
        <v>2.5</v>
      </c>
      <c r="I311" s="44">
        <v>2.5</v>
      </c>
      <c r="J311" s="44"/>
      <c r="K311" s="44"/>
      <c r="L311" s="44"/>
      <c r="M311" s="44"/>
      <c r="N311" s="44"/>
      <c r="O311" s="44"/>
      <c r="P311" s="41" t="s">
        <v>555</v>
      </c>
      <c r="Q311" s="43">
        <v>20190411</v>
      </c>
      <c r="R311" s="55"/>
    </row>
    <row r="312" spans="1:18">
      <c r="A312" s="41"/>
      <c r="B312" s="92" t="s">
        <v>562</v>
      </c>
      <c r="C312" s="41" t="s">
        <v>164</v>
      </c>
      <c r="D312" s="42" t="s">
        <v>163</v>
      </c>
      <c r="E312" s="43" t="s">
        <v>128</v>
      </c>
      <c r="F312" s="43">
        <v>5</v>
      </c>
      <c r="G312" s="44">
        <v>0.5</v>
      </c>
      <c r="H312" s="44">
        <v>2.5</v>
      </c>
      <c r="I312" s="44">
        <v>2.5</v>
      </c>
      <c r="J312" s="44"/>
      <c r="K312" s="44"/>
      <c r="L312" s="44"/>
      <c r="M312" s="44"/>
      <c r="N312" s="44"/>
      <c r="O312" s="44"/>
      <c r="P312" s="41" t="s">
        <v>154</v>
      </c>
      <c r="Q312" s="43">
        <v>20190423</v>
      </c>
      <c r="R312" s="55"/>
    </row>
    <row r="313" spans="1:18">
      <c r="A313" s="41"/>
      <c r="B313" s="92" t="s">
        <v>563</v>
      </c>
      <c r="C313" s="41" t="s">
        <v>236</v>
      </c>
      <c r="D313" s="42" t="s">
        <v>431</v>
      </c>
      <c r="E313" s="43" t="s">
        <v>28</v>
      </c>
      <c r="F313" s="43">
        <v>4</v>
      </c>
      <c r="G313" s="44">
        <v>0.1869</v>
      </c>
      <c r="H313" s="44">
        <v>0.76</v>
      </c>
      <c r="I313" s="44">
        <v>0.76</v>
      </c>
      <c r="J313" s="44"/>
      <c r="K313" s="44"/>
      <c r="L313" s="44"/>
      <c r="M313" s="44"/>
      <c r="N313" s="44"/>
      <c r="O313" s="44"/>
      <c r="P313" s="41" t="s">
        <v>154</v>
      </c>
      <c r="Q313" s="43">
        <v>20190517</v>
      </c>
      <c r="R313" s="55"/>
    </row>
    <row r="314" ht="24" spans="1:18">
      <c r="A314" s="41"/>
      <c r="B314" s="92" t="s">
        <v>564</v>
      </c>
      <c r="C314" s="41" t="s">
        <v>565</v>
      </c>
      <c r="D314" s="42" t="s">
        <v>566</v>
      </c>
      <c r="E314" s="43" t="s">
        <v>28</v>
      </c>
      <c r="F314" s="43">
        <v>14</v>
      </c>
      <c r="G314" s="44">
        <v>5</v>
      </c>
      <c r="H314" s="44">
        <v>70</v>
      </c>
      <c r="I314" s="44"/>
      <c r="J314" s="44"/>
      <c r="K314" s="44"/>
      <c r="L314" s="44">
        <v>70</v>
      </c>
      <c r="M314" s="44"/>
      <c r="N314" s="44"/>
      <c r="O314" s="44"/>
      <c r="P314" s="41" t="s">
        <v>567</v>
      </c>
      <c r="Q314" s="43">
        <v>20191028</v>
      </c>
      <c r="R314" s="55"/>
    </row>
    <row r="315" ht="24" spans="1:18">
      <c r="A315" s="41"/>
      <c r="B315" s="92" t="s">
        <v>564</v>
      </c>
      <c r="C315" s="41" t="s">
        <v>550</v>
      </c>
      <c r="D315" s="42" t="s">
        <v>551</v>
      </c>
      <c r="E315" s="43" t="s">
        <v>28</v>
      </c>
      <c r="F315" s="43">
        <v>4</v>
      </c>
      <c r="G315" s="44">
        <v>2.5</v>
      </c>
      <c r="H315" s="44">
        <v>10</v>
      </c>
      <c r="I315" s="44"/>
      <c r="J315" s="44"/>
      <c r="K315" s="44"/>
      <c r="L315" s="44">
        <v>10</v>
      </c>
      <c r="M315" s="44"/>
      <c r="N315" s="44"/>
      <c r="O315" s="44"/>
      <c r="P315" s="41" t="s">
        <v>567</v>
      </c>
      <c r="Q315" s="43">
        <v>20191101</v>
      </c>
      <c r="R315" s="55"/>
    </row>
    <row r="316" spans="1:18">
      <c r="A316" s="41"/>
      <c r="B316" s="92" t="s">
        <v>568</v>
      </c>
      <c r="C316" s="41" t="s">
        <v>75</v>
      </c>
      <c r="D316" s="42" t="s">
        <v>76</v>
      </c>
      <c r="E316" s="43" t="s">
        <v>42</v>
      </c>
      <c r="F316" s="43">
        <v>1</v>
      </c>
      <c r="G316" s="44">
        <v>15</v>
      </c>
      <c r="H316" s="44">
        <v>15</v>
      </c>
      <c r="I316" s="44">
        <v>15</v>
      </c>
      <c r="J316" s="44"/>
      <c r="K316" s="44"/>
      <c r="L316" s="44"/>
      <c r="M316" s="44"/>
      <c r="N316" s="44"/>
      <c r="O316" s="44"/>
      <c r="P316" s="41" t="s">
        <v>555</v>
      </c>
      <c r="Q316" s="43">
        <v>20191201</v>
      </c>
      <c r="R316" s="55"/>
    </row>
    <row r="317" spans="1:18">
      <c r="A317" s="40" t="s">
        <v>569</v>
      </c>
      <c r="B317" s="41" t="s">
        <v>125</v>
      </c>
      <c r="C317" s="41" t="s">
        <v>500</v>
      </c>
      <c r="D317" s="42" t="s">
        <v>501</v>
      </c>
      <c r="E317" s="43" t="s">
        <v>128</v>
      </c>
      <c r="F317" s="43">
        <v>1</v>
      </c>
      <c r="G317" s="44">
        <v>0.19</v>
      </c>
      <c r="H317" s="44">
        <v>0.19</v>
      </c>
      <c r="I317" s="44">
        <v>0.19</v>
      </c>
      <c r="J317" s="44"/>
      <c r="K317" s="44"/>
      <c r="L317" s="44"/>
      <c r="M317" s="44"/>
      <c r="N317" s="44"/>
      <c r="O317" s="44"/>
      <c r="P317" s="41" t="s">
        <v>154</v>
      </c>
      <c r="Q317" s="43"/>
      <c r="R317" s="66"/>
    </row>
    <row r="318" spans="1:18">
      <c r="A318" s="45"/>
      <c r="B318" s="41" t="s">
        <v>570</v>
      </c>
      <c r="C318" s="41" t="s">
        <v>69</v>
      </c>
      <c r="D318" s="42" t="s">
        <v>70</v>
      </c>
      <c r="E318" s="43" t="s">
        <v>28</v>
      </c>
      <c r="F318" s="43">
        <v>1</v>
      </c>
      <c r="G318" s="44">
        <v>3</v>
      </c>
      <c r="H318" s="44">
        <v>3</v>
      </c>
      <c r="I318" s="44">
        <v>3</v>
      </c>
      <c r="J318" s="44"/>
      <c r="K318" s="44"/>
      <c r="L318" s="44"/>
      <c r="M318" s="44"/>
      <c r="N318" s="44"/>
      <c r="O318" s="44"/>
      <c r="P318" s="41" t="s">
        <v>154</v>
      </c>
      <c r="Q318" s="43" t="s">
        <v>571</v>
      </c>
      <c r="R318" s="66"/>
    </row>
    <row r="319" spans="1:18">
      <c r="A319" s="45"/>
      <c r="B319" s="41" t="s">
        <v>68</v>
      </c>
      <c r="C319" s="41" t="s">
        <v>572</v>
      </c>
      <c r="D319" s="42" t="s">
        <v>573</v>
      </c>
      <c r="E319" s="43" t="s">
        <v>28</v>
      </c>
      <c r="F319" s="43">
        <v>1</v>
      </c>
      <c r="G319" s="44">
        <v>1</v>
      </c>
      <c r="H319" s="44">
        <v>1</v>
      </c>
      <c r="I319" s="44">
        <v>1</v>
      </c>
      <c r="J319" s="44"/>
      <c r="K319" s="44"/>
      <c r="L319" s="44"/>
      <c r="M319" s="44"/>
      <c r="N319" s="44"/>
      <c r="O319" s="44"/>
      <c r="P319" s="41" t="s">
        <v>154</v>
      </c>
      <c r="Q319" s="43" t="s">
        <v>571</v>
      </c>
      <c r="R319" s="66"/>
    </row>
    <row r="320" spans="1:18">
      <c r="A320" s="45"/>
      <c r="B320" s="41"/>
      <c r="C320" s="41" t="s">
        <v>55</v>
      </c>
      <c r="D320" s="42" t="s">
        <v>56</v>
      </c>
      <c r="E320" s="43" t="s">
        <v>514</v>
      </c>
      <c r="F320" s="43">
        <v>20</v>
      </c>
      <c r="G320" s="44">
        <v>0.03</v>
      </c>
      <c r="H320" s="44">
        <v>0.6</v>
      </c>
      <c r="I320" s="44">
        <v>0.6</v>
      </c>
      <c r="J320" s="44"/>
      <c r="K320" s="44"/>
      <c r="L320" s="44"/>
      <c r="M320" s="44"/>
      <c r="N320" s="44"/>
      <c r="O320" s="44"/>
      <c r="P320" s="41" t="s">
        <v>154</v>
      </c>
      <c r="Q320" s="43" t="s">
        <v>571</v>
      </c>
      <c r="R320" s="66"/>
    </row>
    <row r="321" spans="1:18">
      <c r="A321" s="45"/>
      <c r="B321" s="41"/>
      <c r="C321" s="41" t="s">
        <v>49</v>
      </c>
      <c r="D321" s="42" t="s">
        <v>50</v>
      </c>
      <c r="E321" s="43" t="s">
        <v>193</v>
      </c>
      <c r="F321" s="43">
        <v>20</v>
      </c>
      <c r="G321" s="44">
        <v>0.05</v>
      </c>
      <c r="H321" s="44">
        <v>1</v>
      </c>
      <c r="I321" s="44">
        <v>1</v>
      </c>
      <c r="J321" s="44"/>
      <c r="K321" s="44"/>
      <c r="L321" s="44"/>
      <c r="M321" s="44"/>
      <c r="N321" s="44"/>
      <c r="O321" s="44"/>
      <c r="P321" s="41" t="s">
        <v>154</v>
      </c>
      <c r="Q321" s="43" t="s">
        <v>571</v>
      </c>
      <c r="R321" s="66"/>
    </row>
    <row r="322" spans="1:18">
      <c r="A322" s="45"/>
      <c r="B322" s="41" t="s">
        <v>574</v>
      </c>
      <c r="C322" s="41" t="s">
        <v>210</v>
      </c>
      <c r="D322" s="42" t="s">
        <v>211</v>
      </c>
      <c r="E322" s="43" t="s">
        <v>101</v>
      </c>
      <c r="F322" s="43">
        <v>1</v>
      </c>
      <c r="G322" s="44">
        <v>1</v>
      </c>
      <c r="H322" s="44">
        <v>1</v>
      </c>
      <c r="I322" s="44">
        <v>1</v>
      </c>
      <c r="J322" s="44"/>
      <c r="K322" s="44"/>
      <c r="L322" s="44"/>
      <c r="M322" s="44"/>
      <c r="N322" s="44"/>
      <c r="O322" s="44"/>
      <c r="P322" s="41" t="s">
        <v>154</v>
      </c>
      <c r="Q322" s="43" t="s">
        <v>571</v>
      </c>
      <c r="R322" s="66"/>
    </row>
    <row r="323" spans="1:18">
      <c r="A323" s="45"/>
      <c r="B323" s="41"/>
      <c r="C323" s="41" t="s">
        <v>379</v>
      </c>
      <c r="D323" s="42" t="s">
        <v>575</v>
      </c>
      <c r="E323" s="43" t="s">
        <v>101</v>
      </c>
      <c r="F323" s="43">
        <v>1</v>
      </c>
      <c r="G323" s="44">
        <v>1</v>
      </c>
      <c r="H323" s="44">
        <v>1</v>
      </c>
      <c r="I323" s="44">
        <v>1</v>
      </c>
      <c r="J323" s="44"/>
      <c r="K323" s="44"/>
      <c r="L323" s="44"/>
      <c r="M323" s="44"/>
      <c r="N323" s="44"/>
      <c r="O323" s="44"/>
      <c r="P323" s="41" t="s">
        <v>154</v>
      </c>
      <c r="Q323" s="43" t="s">
        <v>571</v>
      </c>
      <c r="R323" s="66"/>
    </row>
    <row r="324" spans="1:18">
      <c r="A324" s="45"/>
      <c r="B324" s="41"/>
      <c r="C324" s="41" t="s">
        <v>196</v>
      </c>
      <c r="D324" s="42" t="s">
        <v>197</v>
      </c>
      <c r="E324" s="43" t="s">
        <v>101</v>
      </c>
      <c r="F324" s="43">
        <v>1</v>
      </c>
      <c r="G324" s="44">
        <v>0.5</v>
      </c>
      <c r="H324" s="44">
        <v>0.5</v>
      </c>
      <c r="I324" s="44">
        <v>0.5</v>
      </c>
      <c r="J324" s="44"/>
      <c r="K324" s="44"/>
      <c r="L324" s="44"/>
      <c r="M324" s="44"/>
      <c r="N324" s="44"/>
      <c r="O324" s="44"/>
      <c r="P324" s="41" t="s">
        <v>154</v>
      </c>
      <c r="Q324" s="43" t="s">
        <v>571</v>
      </c>
      <c r="R324" s="66"/>
    </row>
    <row r="325" spans="1:18">
      <c r="A325" s="45"/>
      <c r="B325" s="41"/>
      <c r="C325" s="41" t="s">
        <v>153</v>
      </c>
      <c r="D325" s="42" t="s">
        <v>152</v>
      </c>
      <c r="E325" s="43" t="s">
        <v>576</v>
      </c>
      <c r="F325" s="43">
        <v>1</v>
      </c>
      <c r="G325" s="44">
        <v>2</v>
      </c>
      <c r="H325" s="44">
        <v>2</v>
      </c>
      <c r="I325" s="44">
        <v>2</v>
      </c>
      <c r="J325" s="44"/>
      <c r="K325" s="44"/>
      <c r="L325" s="44"/>
      <c r="M325" s="44"/>
      <c r="N325" s="44"/>
      <c r="O325" s="44"/>
      <c r="P325" s="41" t="s">
        <v>154</v>
      </c>
      <c r="Q325" s="43" t="s">
        <v>571</v>
      </c>
      <c r="R325" s="66"/>
    </row>
    <row r="326" spans="1:18">
      <c r="A326" s="45"/>
      <c r="B326" s="41"/>
      <c r="C326" s="41" t="s">
        <v>200</v>
      </c>
      <c r="D326" s="42" t="s">
        <v>201</v>
      </c>
      <c r="E326" s="43" t="s">
        <v>101</v>
      </c>
      <c r="F326" s="43">
        <v>1</v>
      </c>
      <c r="G326" s="44">
        <v>1</v>
      </c>
      <c r="H326" s="44">
        <v>1</v>
      </c>
      <c r="I326" s="44">
        <v>1</v>
      </c>
      <c r="J326" s="44"/>
      <c r="K326" s="44"/>
      <c r="L326" s="44"/>
      <c r="M326" s="44"/>
      <c r="N326" s="44"/>
      <c r="O326" s="44"/>
      <c r="P326" s="41" t="s">
        <v>154</v>
      </c>
      <c r="Q326" s="43" t="s">
        <v>571</v>
      </c>
      <c r="R326" s="66"/>
    </row>
    <row r="327" spans="1:18">
      <c r="A327" s="56"/>
      <c r="B327" s="41" t="s">
        <v>577</v>
      </c>
      <c r="C327" s="41" t="s">
        <v>75</v>
      </c>
      <c r="D327" s="42" t="s">
        <v>76</v>
      </c>
      <c r="E327" s="43"/>
      <c r="F327" s="43"/>
      <c r="G327" s="44"/>
      <c r="H327" s="44"/>
      <c r="I327" s="44"/>
      <c r="J327" s="44"/>
      <c r="K327" s="44"/>
      <c r="L327" s="44"/>
      <c r="M327" s="44"/>
      <c r="N327" s="44"/>
      <c r="O327" s="44"/>
      <c r="P327" s="41"/>
      <c r="Q327" s="43"/>
      <c r="R327" s="66"/>
    </row>
    <row r="328" spans="1:18">
      <c r="A328" s="41" t="s">
        <v>578</v>
      </c>
      <c r="B328" s="41" t="s">
        <v>238</v>
      </c>
      <c r="C328" s="81" t="s">
        <v>184</v>
      </c>
      <c r="D328" s="41" t="s">
        <v>238</v>
      </c>
      <c r="E328" s="43" t="s">
        <v>128</v>
      </c>
      <c r="F328" s="43">
        <v>1</v>
      </c>
      <c r="G328" s="44">
        <v>0.5</v>
      </c>
      <c r="H328" s="44">
        <v>0.5</v>
      </c>
      <c r="I328" s="44"/>
      <c r="J328" s="44"/>
      <c r="K328" s="44"/>
      <c r="L328" s="44">
        <v>0.5</v>
      </c>
      <c r="M328" s="44"/>
      <c r="N328" s="44"/>
      <c r="O328" s="44"/>
      <c r="P328" s="41"/>
      <c r="Q328" s="43">
        <v>2019.5</v>
      </c>
      <c r="R328" s="55"/>
    </row>
    <row r="329" spans="1:18">
      <c r="A329" s="41"/>
      <c r="B329" s="41" t="s">
        <v>170</v>
      </c>
      <c r="C329" s="81" t="s">
        <v>171</v>
      </c>
      <c r="D329" s="41" t="s">
        <v>170</v>
      </c>
      <c r="E329" s="43" t="s">
        <v>128</v>
      </c>
      <c r="F329" s="43">
        <v>1</v>
      </c>
      <c r="G329" s="44">
        <v>0.18</v>
      </c>
      <c r="H329" s="44">
        <v>0.18</v>
      </c>
      <c r="I329" s="44"/>
      <c r="J329" s="44"/>
      <c r="K329" s="44"/>
      <c r="L329" s="44">
        <v>0.18</v>
      </c>
      <c r="M329" s="44"/>
      <c r="N329" s="44"/>
      <c r="O329" s="44"/>
      <c r="P329" s="41"/>
      <c r="Q329" s="43">
        <v>2019.7</v>
      </c>
      <c r="R329" s="55"/>
    </row>
    <row r="330" spans="1:18">
      <c r="A330" s="41"/>
      <c r="B330" s="41" t="s">
        <v>174</v>
      </c>
      <c r="C330" s="81" t="s">
        <v>175</v>
      </c>
      <c r="D330" s="41" t="s">
        <v>174</v>
      </c>
      <c r="E330" s="43" t="s">
        <v>128</v>
      </c>
      <c r="F330" s="43">
        <v>1</v>
      </c>
      <c r="G330" s="44">
        <v>0.09</v>
      </c>
      <c r="H330" s="44">
        <v>0.09</v>
      </c>
      <c r="I330" s="44"/>
      <c r="J330" s="44"/>
      <c r="K330" s="44"/>
      <c r="L330" s="44">
        <v>0.09</v>
      </c>
      <c r="M330" s="44"/>
      <c r="N330" s="44"/>
      <c r="O330" s="44"/>
      <c r="P330" s="41"/>
      <c r="Q330" s="43">
        <v>2019.7</v>
      </c>
      <c r="R330" s="55"/>
    </row>
    <row r="331" spans="1:18">
      <c r="A331" s="41"/>
      <c r="B331" s="41" t="s">
        <v>238</v>
      </c>
      <c r="C331" s="81" t="s">
        <v>184</v>
      </c>
      <c r="D331" s="41" t="s">
        <v>238</v>
      </c>
      <c r="E331" s="43" t="s">
        <v>128</v>
      </c>
      <c r="F331" s="43">
        <v>1</v>
      </c>
      <c r="G331" s="44">
        <v>0.4</v>
      </c>
      <c r="H331" s="44">
        <v>0.4</v>
      </c>
      <c r="I331" s="44"/>
      <c r="J331" s="44"/>
      <c r="K331" s="44"/>
      <c r="L331" s="44">
        <v>0.4</v>
      </c>
      <c r="M331" s="44"/>
      <c r="N331" s="44"/>
      <c r="O331" s="44"/>
      <c r="P331" s="41"/>
      <c r="Q331" s="43">
        <v>2019.7</v>
      </c>
      <c r="R331" s="55"/>
    </row>
    <row r="332" spans="1:18">
      <c r="A332" s="41"/>
      <c r="B332" s="41" t="s">
        <v>346</v>
      </c>
      <c r="C332" s="81" t="s">
        <v>347</v>
      </c>
      <c r="D332" s="41" t="s">
        <v>346</v>
      </c>
      <c r="E332" s="43" t="s">
        <v>128</v>
      </c>
      <c r="F332" s="43">
        <v>1</v>
      </c>
      <c r="G332" s="44">
        <v>0.4</v>
      </c>
      <c r="H332" s="44">
        <v>0.4</v>
      </c>
      <c r="I332" s="44"/>
      <c r="J332" s="44"/>
      <c r="K332" s="44"/>
      <c r="L332" s="44">
        <v>0.4</v>
      </c>
      <c r="M332" s="44"/>
      <c r="N332" s="44"/>
      <c r="O332" s="44"/>
      <c r="P332" s="41"/>
      <c r="Q332" s="43">
        <v>2019.8</v>
      </c>
      <c r="R332" s="55"/>
    </row>
    <row r="333" spans="1:18">
      <c r="A333" s="41"/>
      <c r="B333" s="41" t="s">
        <v>238</v>
      </c>
      <c r="C333" s="81" t="s">
        <v>184</v>
      </c>
      <c r="D333" s="41" t="s">
        <v>238</v>
      </c>
      <c r="E333" s="43" t="s">
        <v>128</v>
      </c>
      <c r="F333" s="43">
        <v>1</v>
      </c>
      <c r="G333" s="44">
        <v>0.398</v>
      </c>
      <c r="H333" s="44">
        <v>0.398</v>
      </c>
      <c r="I333" s="44"/>
      <c r="J333" s="44"/>
      <c r="K333" s="44"/>
      <c r="L333" s="44">
        <v>0.398</v>
      </c>
      <c r="M333" s="44"/>
      <c r="N333" s="44"/>
      <c r="O333" s="44"/>
      <c r="P333" s="41"/>
      <c r="Q333" s="43">
        <v>2019.8</v>
      </c>
      <c r="R333" s="55"/>
    </row>
    <row r="334" spans="1:18">
      <c r="A334" s="41"/>
      <c r="B334" s="41" t="s">
        <v>416</v>
      </c>
      <c r="C334" s="41" t="s">
        <v>315</v>
      </c>
      <c r="D334" s="41" t="s">
        <v>416</v>
      </c>
      <c r="E334" s="43" t="s">
        <v>128</v>
      </c>
      <c r="F334" s="43">
        <v>2</v>
      </c>
      <c r="G334" s="44">
        <v>0.6</v>
      </c>
      <c r="H334" s="44">
        <v>1.2</v>
      </c>
      <c r="I334" s="44"/>
      <c r="J334" s="44"/>
      <c r="K334" s="44"/>
      <c r="L334" s="44">
        <v>1.2</v>
      </c>
      <c r="M334" s="44"/>
      <c r="N334" s="44"/>
      <c r="O334" s="44"/>
      <c r="P334" s="41"/>
      <c r="Q334" s="123">
        <v>2019.9</v>
      </c>
      <c r="R334" s="55"/>
    </row>
    <row r="335" spans="1:18">
      <c r="A335" s="41"/>
      <c r="B335" s="41" t="s">
        <v>156</v>
      </c>
      <c r="C335" s="41" t="s">
        <v>157</v>
      </c>
      <c r="D335" s="41" t="s">
        <v>156</v>
      </c>
      <c r="E335" s="43" t="s">
        <v>128</v>
      </c>
      <c r="F335" s="43">
        <v>5</v>
      </c>
      <c r="G335" s="44">
        <v>0.8</v>
      </c>
      <c r="H335" s="44">
        <v>4</v>
      </c>
      <c r="I335" s="44"/>
      <c r="J335" s="44"/>
      <c r="K335" s="44"/>
      <c r="L335" s="44">
        <v>4</v>
      </c>
      <c r="M335" s="44"/>
      <c r="N335" s="44"/>
      <c r="O335" s="44"/>
      <c r="P335" s="41"/>
      <c r="Q335" s="91">
        <v>2019.1</v>
      </c>
      <c r="R335" s="55"/>
    </row>
    <row r="336" spans="1:18">
      <c r="A336" s="41"/>
      <c r="B336" s="41" t="s">
        <v>238</v>
      </c>
      <c r="C336" s="81" t="s">
        <v>184</v>
      </c>
      <c r="D336" s="41" t="s">
        <v>238</v>
      </c>
      <c r="E336" s="43" t="s">
        <v>128</v>
      </c>
      <c r="F336" s="43">
        <v>3</v>
      </c>
      <c r="G336" s="44">
        <v>0.4</v>
      </c>
      <c r="H336" s="44">
        <v>1.2</v>
      </c>
      <c r="I336" s="44"/>
      <c r="J336" s="44"/>
      <c r="K336" s="44"/>
      <c r="L336" s="44">
        <v>1.2</v>
      </c>
      <c r="M336" s="44"/>
      <c r="N336" s="44"/>
      <c r="O336" s="44"/>
      <c r="P336" s="41"/>
      <c r="Q336" s="91">
        <v>2019.1</v>
      </c>
      <c r="R336" s="55"/>
    </row>
    <row r="337" spans="1:18">
      <c r="A337" s="41"/>
      <c r="B337" s="41" t="s">
        <v>579</v>
      </c>
      <c r="C337" s="81" t="s">
        <v>379</v>
      </c>
      <c r="D337" s="41" t="s">
        <v>579</v>
      </c>
      <c r="E337" s="43" t="s">
        <v>101</v>
      </c>
      <c r="F337" s="43">
        <v>30</v>
      </c>
      <c r="G337" s="44">
        <v>0.01</v>
      </c>
      <c r="H337" s="44">
        <v>0.3</v>
      </c>
      <c r="I337" s="44"/>
      <c r="J337" s="44"/>
      <c r="K337" s="44"/>
      <c r="L337" s="44">
        <v>0.3</v>
      </c>
      <c r="M337" s="44"/>
      <c r="N337" s="44"/>
      <c r="O337" s="44"/>
      <c r="P337" s="41"/>
      <c r="Q337" s="43">
        <v>2019.9</v>
      </c>
      <c r="R337" s="55"/>
    </row>
    <row r="338" spans="1:18">
      <c r="A338" s="41"/>
      <c r="B338" s="41" t="s">
        <v>56</v>
      </c>
      <c r="C338" s="41" t="s">
        <v>55</v>
      </c>
      <c r="D338" s="41" t="s">
        <v>56</v>
      </c>
      <c r="E338" s="43" t="s">
        <v>514</v>
      </c>
      <c r="F338" s="43">
        <v>20</v>
      </c>
      <c r="G338" s="44">
        <v>0.03</v>
      </c>
      <c r="H338" s="44">
        <v>0.6</v>
      </c>
      <c r="I338" s="44"/>
      <c r="J338" s="44"/>
      <c r="K338" s="44"/>
      <c r="L338" s="44">
        <v>0.6</v>
      </c>
      <c r="M338" s="44"/>
      <c r="N338" s="44"/>
      <c r="O338" s="44"/>
      <c r="P338" s="41"/>
      <c r="Q338" s="43">
        <v>2019.9</v>
      </c>
      <c r="R338" s="55"/>
    </row>
    <row r="339" spans="1:18">
      <c r="A339" s="41"/>
      <c r="B339" s="41" t="s">
        <v>50</v>
      </c>
      <c r="C339" s="41" t="s">
        <v>49</v>
      </c>
      <c r="D339" s="41" t="s">
        <v>50</v>
      </c>
      <c r="E339" s="43" t="s">
        <v>193</v>
      </c>
      <c r="F339" s="43">
        <v>60</v>
      </c>
      <c r="G339" s="44">
        <v>0.03</v>
      </c>
      <c r="H339" s="44">
        <v>1.8</v>
      </c>
      <c r="I339" s="44"/>
      <c r="J339" s="44"/>
      <c r="K339" s="44"/>
      <c r="L339" s="44">
        <v>1.8</v>
      </c>
      <c r="M339" s="44"/>
      <c r="N339" s="44"/>
      <c r="O339" s="44"/>
      <c r="P339" s="41"/>
      <c r="Q339" s="43">
        <v>2019.9</v>
      </c>
      <c r="R339" s="55"/>
    </row>
    <row r="340" spans="1:18">
      <c r="A340" s="41"/>
      <c r="B340" s="41" t="s">
        <v>152</v>
      </c>
      <c r="C340" s="41" t="s">
        <v>153</v>
      </c>
      <c r="D340" s="41" t="s">
        <v>152</v>
      </c>
      <c r="E340" s="43" t="s">
        <v>580</v>
      </c>
      <c r="F340" s="43">
        <v>4</v>
      </c>
      <c r="G340" s="44">
        <v>1.2</v>
      </c>
      <c r="H340" s="44">
        <v>4.8</v>
      </c>
      <c r="I340" s="44"/>
      <c r="J340" s="44"/>
      <c r="K340" s="44"/>
      <c r="L340" s="44">
        <v>4.8</v>
      </c>
      <c r="M340" s="44"/>
      <c r="N340" s="44"/>
      <c r="O340" s="44"/>
      <c r="P340" s="41"/>
      <c r="Q340" s="43">
        <v>2019.9</v>
      </c>
      <c r="R340" s="55"/>
    </row>
    <row r="341" ht="24" spans="1:18">
      <c r="A341" s="41" t="s">
        <v>581</v>
      </c>
      <c r="B341" s="119" t="s">
        <v>156</v>
      </c>
      <c r="C341" s="41" t="s">
        <v>157</v>
      </c>
      <c r="D341" s="42" t="s">
        <v>156</v>
      </c>
      <c r="E341" s="43" t="s">
        <v>128</v>
      </c>
      <c r="F341" s="43">
        <v>2</v>
      </c>
      <c r="G341" s="120">
        <v>0.46</v>
      </c>
      <c r="H341" s="120">
        <v>0.92</v>
      </c>
      <c r="I341" s="120"/>
      <c r="J341" s="120"/>
      <c r="K341" s="120"/>
      <c r="L341" s="120">
        <v>0.92</v>
      </c>
      <c r="M341" s="120"/>
      <c r="N341" s="120"/>
      <c r="O341" s="120"/>
      <c r="P341" s="41" t="s">
        <v>582</v>
      </c>
      <c r="Q341" s="85">
        <v>43524</v>
      </c>
      <c r="R341" s="66"/>
    </row>
    <row r="342" ht="24" spans="1:18">
      <c r="A342" s="41"/>
      <c r="B342" s="119" t="s">
        <v>345</v>
      </c>
      <c r="C342" s="41" t="s">
        <v>171</v>
      </c>
      <c r="D342" s="42" t="s">
        <v>345</v>
      </c>
      <c r="E342" s="43" t="s">
        <v>128</v>
      </c>
      <c r="F342" s="43">
        <v>2</v>
      </c>
      <c r="G342" s="120">
        <v>0.105</v>
      </c>
      <c r="H342" s="120">
        <v>0.22</v>
      </c>
      <c r="I342" s="120"/>
      <c r="J342" s="120"/>
      <c r="K342" s="120"/>
      <c r="L342" s="120">
        <v>0.22</v>
      </c>
      <c r="M342" s="120"/>
      <c r="N342" s="120"/>
      <c r="O342" s="120"/>
      <c r="P342" s="41" t="s">
        <v>582</v>
      </c>
      <c r="Q342" s="85">
        <v>43524</v>
      </c>
      <c r="R342" s="66"/>
    </row>
    <row r="343" ht="24" spans="1:18">
      <c r="A343" s="41"/>
      <c r="B343" s="119" t="s">
        <v>163</v>
      </c>
      <c r="C343" s="41" t="s">
        <v>164</v>
      </c>
      <c r="D343" s="42" t="s">
        <v>163</v>
      </c>
      <c r="E343" s="43" t="s">
        <v>128</v>
      </c>
      <c r="F343" s="43">
        <v>6</v>
      </c>
      <c r="G343" s="120">
        <v>0.58</v>
      </c>
      <c r="H343" s="120">
        <v>3.48</v>
      </c>
      <c r="I343" s="120"/>
      <c r="J343" s="120"/>
      <c r="K343" s="120"/>
      <c r="L343" s="120">
        <v>3.48</v>
      </c>
      <c r="M343" s="120"/>
      <c r="N343" s="120"/>
      <c r="O343" s="120"/>
      <c r="P343" s="41" t="s">
        <v>582</v>
      </c>
      <c r="Q343" s="85">
        <v>43524</v>
      </c>
      <c r="R343" s="66"/>
    </row>
    <row r="344" ht="24" spans="1:18">
      <c r="A344" s="41"/>
      <c r="B344" s="119" t="s">
        <v>238</v>
      </c>
      <c r="C344" s="41" t="s">
        <v>184</v>
      </c>
      <c r="D344" s="42" t="s">
        <v>238</v>
      </c>
      <c r="E344" s="43" t="s">
        <v>128</v>
      </c>
      <c r="F344" s="43">
        <v>11</v>
      </c>
      <c r="G344" s="120">
        <v>0.52</v>
      </c>
      <c r="H344" s="120">
        <v>5.72</v>
      </c>
      <c r="I344" s="120"/>
      <c r="J344" s="120"/>
      <c r="K344" s="120"/>
      <c r="L344" s="120">
        <v>5.72</v>
      </c>
      <c r="M344" s="120"/>
      <c r="N344" s="120"/>
      <c r="O344" s="120"/>
      <c r="P344" s="41" t="s">
        <v>582</v>
      </c>
      <c r="Q344" s="85">
        <v>43532</v>
      </c>
      <c r="R344" s="66"/>
    </row>
    <row r="345" ht="24" spans="1:18">
      <c r="A345" s="41"/>
      <c r="B345" s="119" t="s">
        <v>583</v>
      </c>
      <c r="C345" s="41" t="s">
        <v>49</v>
      </c>
      <c r="D345" s="42" t="s">
        <v>50</v>
      </c>
      <c r="E345" s="43" t="s">
        <v>28</v>
      </c>
      <c r="F345" s="43">
        <v>1</v>
      </c>
      <c r="G345" s="120">
        <v>2.2</v>
      </c>
      <c r="H345" s="120">
        <v>2.2</v>
      </c>
      <c r="I345" s="120"/>
      <c r="J345" s="120"/>
      <c r="K345" s="120"/>
      <c r="L345" s="120">
        <v>2.2</v>
      </c>
      <c r="M345" s="120"/>
      <c r="N345" s="120"/>
      <c r="O345" s="120"/>
      <c r="P345" s="41" t="s">
        <v>582</v>
      </c>
      <c r="Q345" s="85">
        <v>43553</v>
      </c>
      <c r="R345" s="66"/>
    </row>
    <row r="346" ht="24" spans="1:18">
      <c r="A346" s="41"/>
      <c r="B346" s="119" t="s">
        <v>156</v>
      </c>
      <c r="C346" s="41" t="s">
        <v>157</v>
      </c>
      <c r="D346" s="42" t="s">
        <v>156</v>
      </c>
      <c r="E346" s="43" t="s">
        <v>499</v>
      </c>
      <c r="F346" s="43">
        <v>1</v>
      </c>
      <c r="G346" s="120">
        <v>0.55</v>
      </c>
      <c r="H346" s="120">
        <v>0.55</v>
      </c>
      <c r="I346" s="120"/>
      <c r="J346" s="120"/>
      <c r="K346" s="120"/>
      <c r="L346" s="120">
        <v>0.55</v>
      </c>
      <c r="M346" s="120"/>
      <c r="N346" s="120"/>
      <c r="O346" s="120"/>
      <c r="P346" s="41" t="s">
        <v>582</v>
      </c>
      <c r="Q346" s="85">
        <v>43553</v>
      </c>
      <c r="R346" s="66"/>
    </row>
    <row r="347" ht="24" spans="1:18">
      <c r="A347" s="41"/>
      <c r="B347" s="119" t="s">
        <v>416</v>
      </c>
      <c r="C347" s="41" t="s">
        <v>315</v>
      </c>
      <c r="D347" s="42" t="s">
        <v>416</v>
      </c>
      <c r="E347" s="43" t="s">
        <v>128</v>
      </c>
      <c r="F347" s="43">
        <v>4</v>
      </c>
      <c r="G347" s="120">
        <v>0.19</v>
      </c>
      <c r="H347" s="120">
        <v>0.76</v>
      </c>
      <c r="I347" s="120"/>
      <c r="J347" s="120"/>
      <c r="K347" s="120"/>
      <c r="L347" s="120">
        <v>0.76</v>
      </c>
      <c r="M347" s="120"/>
      <c r="N347" s="120"/>
      <c r="O347" s="120"/>
      <c r="P347" s="41" t="s">
        <v>582</v>
      </c>
      <c r="Q347" s="85">
        <v>43563</v>
      </c>
      <c r="R347" s="66"/>
    </row>
    <row r="348" ht="24" spans="1:18">
      <c r="A348" s="41"/>
      <c r="B348" s="119" t="s">
        <v>238</v>
      </c>
      <c r="C348" s="41" t="s">
        <v>184</v>
      </c>
      <c r="D348" s="42" t="s">
        <v>238</v>
      </c>
      <c r="E348" s="43" t="s">
        <v>499</v>
      </c>
      <c r="F348" s="43">
        <v>3</v>
      </c>
      <c r="G348" s="120">
        <v>0.51</v>
      </c>
      <c r="H348" s="120">
        <v>1.53</v>
      </c>
      <c r="I348" s="120"/>
      <c r="J348" s="120"/>
      <c r="K348" s="120"/>
      <c r="L348" s="120">
        <v>1.53</v>
      </c>
      <c r="M348" s="120"/>
      <c r="N348" s="120"/>
      <c r="O348" s="120"/>
      <c r="P348" s="41" t="s">
        <v>582</v>
      </c>
      <c r="Q348" s="85">
        <v>43563</v>
      </c>
      <c r="R348" s="66"/>
    </row>
    <row r="349" ht="24" spans="1:18">
      <c r="A349" s="41"/>
      <c r="B349" s="119" t="s">
        <v>345</v>
      </c>
      <c r="C349" s="41" t="s">
        <v>171</v>
      </c>
      <c r="D349" s="42" t="s">
        <v>345</v>
      </c>
      <c r="E349" s="43" t="s">
        <v>128</v>
      </c>
      <c r="F349" s="43">
        <v>2</v>
      </c>
      <c r="G349" s="120">
        <v>0.105</v>
      </c>
      <c r="H349" s="120">
        <v>0.22</v>
      </c>
      <c r="I349" s="120"/>
      <c r="J349" s="120"/>
      <c r="K349" s="120"/>
      <c r="L349" s="120">
        <v>0.22</v>
      </c>
      <c r="M349" s="120"/>
      <c r="N349" s="120"/>
      <c r="O349" s="120"/>
      <c r="P349" s="41" t="s">
        <v>582</v>
      </c>
      <c r="Q349" s="85">
        <v>43563</v>
      </c>
      <c r="R349" s="66"/>
    </row>
    <row r="350" ht="24" spans="1:18">
      <c r="A350" s="41"/>
      <c r="B350" s="119" t="s">
        <v>168</v>
      </c>
      <c r="C350" s="41" t="s">
        <v>236</v>
      </c>
      <c r="D350" s="42" t="s">
        <v>431</v>
      </c>
      <c r="E350" s="43" t="s">
        <v>28</v>
      </c>
      <c r="F350" s="43">
        <v>1</v>
      </c>
      <c r="G350" s="120">
        <v>9.8</v>
      </c>
      <c r="H350" s="120">
        <v>9.8</v>
      </c>
      <c r="I350" s="120"/>
      <c r="J350" s="120"/>
      <c r="K350" s="120"/>
      <c r="L350" s="120">
        <v>9.8</v>
      </c>
      <c r="M350" s="120"/>
      <c r="N350" s="120"/>
      <c r="O350" s="120"/>
      <c r="P350" s="41" t="s">
        <v>582</v>
      </c>
      <c r="Q350" s="85">
        <v>43672</v>
      </c>
      <c r="R350" s="66"/>
    </row>
    <row r="351" ht="24" spans="1:18">
      <c r="A351" s="41"/>
      <c r="B351" s="119" t="s">
        <v>584</v>
      </c>
      <c r="C351" s="41" t="s">
        <v>75</v>
      </c>
      <c r="D351" s="42" t="s">
        <v>76</v>
      </c>
      <c r="E351" s="43" t="s">
        <v>42</v>
      </c>
      <c r="F351" s="43">
        <v>1</v>
      </c>
      <c r="G351" s="120">
        <v>16.5</v>
      </c>
      <c r="H351" s="120">
        <v>16.5</v>
      </c>
      <c r="I351" s="120"/>
      <c r="J351" s="120"/>
      <c r="K351" s="120"/>
      <c r="L351" s="120">
        <v>16.5</v>
      </c>
      <c r="M351" s="120"/>
      <c r="N351" s="120"/>
      <c r="O351" s="120"/>
      <c r="P351" s="41" t="s">
        <v>585</v>
      </c>
      <c r="Q351" s="85">
        <v>43672</v>
      </c>
      <c r="R351" s="66"/>
    </row>
    <row r="352" ht="24" spans="1:18">
      <c r="A352" s="41"/>
      <c r="B352" s="119" t="s">
        <v>156</v>
      </c>
      <c r="C352" s="41" t="s">
        <v>157</v>
      </c>
      <c r="D352" s="42" t="s">
        <v>156</v>
      </c>
      <c r="E352" s="43" t="s">
        <v>128</v>
      </c>
      <c r="F352" s="43">
        <v>2</v>
      </c>
      <c r="G352" s="120">
        <v>0.55</v>
      </c>
      <c r="H352" s="120">
        <v>1.1</v>
      </c>
      <c r="I352" s="120"/>
      <c r="J352" s="120"/>
      <c r="K352" s="120"/>
      <c r="L352" s="120">
        <v>1.1</v>
      </c>
      <c r="M352" s="120"/>
      <c r="N352" s="120"/>
      <c r="O352" s="120"/>
      <c r="P352" s="41" t="s">
        <v>582</v>
      </c>
      <c r="Q352" s="85">
        <v>43700</v>
      </c>
      <c r="R352" s="66"/>
    </row>
    <row r="353" ht="24" spans="1:18">
      <c r="A353" s="41"/>
      <c r="B353" s="119" t="s">
        <v>238</v>
      </c>
      <c r="C353" s="41" t="s">
        <v>184</v>
      </c>
      <c r="D353" s="42" t="s">
        <v>238</v>
      </c>
      <c r="E353" s="43" t="s">
        <v>499</v>
      </c>
      <c r="F353" s="43">
        <v>8</v>
      </c>
      <c r="G353" s="120">
        <v>0.5</v>
      </c>
      <c r="H353" s="120">
        <v>4</v>
      </c>
      <c r="I353" s="120"/>
      <c r="J353" s="120"/>
      <c r="K353" s="120"/>
      <c r="L353" s="120">
        <v>4</v>
      </c>
      <c r="M353" s="120"/>
      <c r="N353" s="120"/>
      <c r="O353" s="120"/>
      <c r="P353" s="41" t="s">
        <v>582</v>
      </c>
      <c r="Q353" s="85">
        <v>43700</v>
      </c>
      <c r="R353" s="66"/>
    </row>
    <row r="354" ht="24" spans="1:18">
      <c r="A354" s="41"/>
      <c r="B354" s="119" t="s">
        <v>187</v>
      </c>
      <c r="C354" s="41" t="s">
        <v>210</v>
      </c>
      <c r="D354" s="42" t="s">
        <v>211</v>
      </c>
      <c r="E354" s="43" t="s">
        <v>42</v>
      </c>
      <c r="F354" s="43">
        <v>1</v>
      </c>
      <c r="G354" s="120">
        <v>3</v>
      </c>
      <c r="H354" s="120">
        <v>3</v>
      </c>
      <c r="I354" s="120"/>
      <c r="J354" s="120"/>
      <c r="K354" s="120"/>
      <c r="L354" s="120">
        <v>3</v>
      </c>
      <c r="M354" s="120"/>
      <c r="N354" s="120"/>
      <c r="O354" s="120"/>
      <c r="P354" s="41" t="s">
        <v>582</v>
      </c>
      <c r="Q354" s="85">
        <v>43700</v>
      </c>
      <c r="R354" s="66"/>
    </row>
    <row r="355" ht="24" spans="1:18">
      <c r="A355" s="41"/>
      <c r="B355" s="119" t="s">
        <v>163</v>
      </c>
      <c r="C355" s="41" t="s">
        <v>164</v>
      </c>
      <c r="D355" s="42" t="s">
        <v>163</v>
      </c>
      <c r="E355" s="43" t="s">
        <v>128</v>
      </c>
      <c r="F355" s="43">
        <v>3</v>
      </c>
      <c r="G355" s="120">
        <v>0.55</v>
      </c>
      <c r="H355" s="120">
        <v>1.65</v>
      </c>
      <c r="I355" s="120"/>
      <c r="J355" s="120"/>
      <c r="K355" s="120"/>
      <c r="L355" s="120">
        <v>1.65</v>
      </c>
      <c r="M355" s="120"/>
      <c r="N355" s="120"/>
      <c r="O355" s="120"/>
      <c r="P355" s="41" t="s">
        <v>582</v>
      </c>
      <c r="Q355" s="85">
        <v>43700</v>
      </c>
      <c r="R355" s="66"/>
    </row>
    <row r="356" spans="1:18">
      <c r="A356" s="41"/>
      <c r="B356" s="119" t="s">
        <v>584</v>
      </c>
      <c r="C356" s="41" t="s">
        <v>75</v>
      </c>
      <c r="D356" s="42" t="s">
        <v>76</v>
      </c>
      <c r="E356" s="43" t="s">
        <v>42</v>
      </c>
      <c r="F356" s="43">
        <v>1</v>
      </c>
      <c r="G356" s="120">
        <v>9</v>
      </c>
      <c r="H356" s="120">
        <v>9</v>
      </c>
      <c r="I356" s="120"/>
      <c r="J356" s="120"/>
      <c r="K356" s="120"/>
      <c r="L356" s="120">
        <v>9</v>
      </c>
      <c r="M356" s="120"/>
      <c r="N356" s="120"/>
      <c r="O356" s="120"/>
      <c r="P356" s="41" t="s">
        <v>586</v>
      </c>
      <c r="Q356" s="85">
        <v>43700</v>
      </c>
      <c r="R356" s="66"/>
    </row>
    <row r="357" ht="24" spans="1:18">
      <c r="A357" s="41"/>
      <c r="B357" s="119" t="s">
        <v>416</v>
      </c>
      <c r="C357" s="41" t="s">
        <v>315</v>
      </c>
      <c r="D357" s="42" t="s">
        <v>416</v>
      </c>
      <c r="E357" s="43" t="s">
        <v>128</v>
      </c>
      <c r="F357" s="43">
        <v>6</v>
      </c>
      <c r="G357" s="120">
        <v>0.26</v>
      </c>
      <c r="H357" s="120">
        <v>1.56</v>
      </c>
      <c r="I357" s="120"/>
      <c r="J357" s="120"/>
      <c r="K357" s="120"/>
      <c r="L357" s="120">
        <v>1.56</v>
      </c>
      <c r="M357" s="120"/>
      <c r="N357" s="120"/>
      <c r="O357" s="120"/>
      <c r="P357" s="41" t="s">
        <v>582</v>
      </c>
      <c r="Q357" s="85">
        <v>43700</v>
      </c>
      <c r="R357" s="66"/>
    </row>
    <row r="358" ht="24" spans="1:18">
      <c r="A358" s="41"/>
      <c r="B358" s="119" t="s">
        <v>583</v>
      </c>
      <c r="C358" s="41" t="s">
        <v>49</v>
      </c>
      <c r="D358" s="42" t="s">
        <v>50</v>
      </c>
      <c r="E358" s="43" t="s">
        <v>28</v>
      </c>
      <c r="F358" s="43">
        <v>1</v>
      </c>
      <c r="G358" s="120">
        <v>4</v>
      </c>
      <c r="H358" s="120">
        <v>4</v>
      </c>
      <c r="I358" s="120"/>
      <c r="J358" s="120"/>
      <c r="K358" s="120"/>
      <c r="L358" s="120">
        <v>4</v>
      </c>
      <c r="M358" s="120"/>
      <c r="N358" s="120"/>
      <c r="O358" s="120"/>
      <c r="P358" s="41" t="s">
        <v>582</v>
      </c>
      <c r="Q358" s="85">
        <v>43700</v>
      </c>
      <c r="R358" s="66"/>
    </row>
    <row r="359" ht="24" spans="1:18">
      <c r="A359" s="41"/>
      <c r="B359" s="119" t="s">
        <v>56</v>
      </c>
      <c r="C359" s="41" t="s">
        <v>55</v>
      </c>
      <c r="D359" s="42" t="s">
        <v>56</v>
      </c>
      <c r="E359" s="43" t="s">
        <v>28</v>
      </c>
      <c r="F359" s="43">
        <v>1</v>
      </c>
      <c r="G359" s="120">
        <v>4</v>
      </c>
      <c r="H359" s="120">
        <v>4</v>
      </c>
      <c r="I359" s="120"/>
      <c r="J359" s="120"/>
      <c r="K359" s="120"/>
      <c r="L359" s="120">
        <v>4</v>
      </c>
      <c r="M359" s="120"/>
      <c r="N359" s="120"/>
      <c r="O359" s="120"/>
      <c r="P359" s="41" t="s">
        <v>582</v>
      </c>
      <c r="Q359" s="85">
        <v>43700</v>
      </c>
      <c r="R359" s="66"/>
    </row>
    <row r="360" ht="24" spans="1:18">
      <c r="A360" s="41"/>
      <c r="B360" s="119" t="s">
        <v>174</v>
      </c>
      <c r="C360" s="41" t="s">
        <v>175</v>
      </c>
      <c r="D360" s="42" t="s">
        <v>174</v>
      </c>
      <c r="E360" s="43" t="s">
        <v>54</v>
      </c>
      <c r="F360" s="43">
        <v>6</v>
      </c>
      <c r="G360" s="120">
        <v>0.18</v>
      </c>
      <c r="H360" s="120">
        <v>1.08</v>
      </c>
      <c r="I360" s="120"/>
      <c r="J360" s="120"/>
      <c r="K360" s="120"/>
      <c r="L360" s="120">
        <v>1.08</v>
      </c>
      <c r="M360" s="120"/>
      <c r="N360" s="120"/>
      <c r="O360" s="120"/>
      <c r="P360" s="41" t="s">
        <v>582</v>
      </c>
      <c r="Q360" s="85">
        <v>43700</v>
      </c>
      <c r="R360" s="66"/>
    </row>
    <row r="361" spans="1:18">
      <c r="A361" s="41" t="s">
        <v>587</v>
      </c>
      <c r="B361" s="41" t="s">
        <v>570</v>
      </c>
      <c r="C361" s="41" t="s">
        <v>69</v>
      </c>
      <c r="D361" s="42" t="s">
        <v>70</v>
      </c>
      <c r="E361" s="43" t="s">
        <v>28</v>
      </c>
      <c r="F361" s="43">
        <v>1</v>
      </c>
      <c r="G361" s="44">
        <v>1.5</v>
      </c>
      <c r="H361" s="44">
        <v>1.5</v>
      </c>
      <c r="I361" s="44">
        <v>1.5</v>
      </c>
      <c r="J361" s="44"/>
      <c r="K361" s="44"/>
      <c r="L361" s="44"/>
      <c r="M361" s="44"/>
      <c r="N361" s="44"/>
      <c r="O361" s="44"/>
      <c r="P361" s="41" t="s">
        <v>154</v>
      </c>
      <c r="Q361" s="43">
        <v>20191020</v>
      </c>
      <c r="R361" s="66"/>
    </row>
    <row r="362" spans="1:18">
      <c r="A362" s="41"/>
      <c r="B362" s="41" t="s">
        <v>127</v>
      </c>
      <c r="C362" s="41" t="s">
        <v>126</v>
      </c>
      <c r="D362" s="42" t="s">
        <v>127</v>
      </c>
      <c r="E362" s="43" t="s">
        <v>54</v>
      </c>
      <c r="F362" s="43">
        <v>1</v>
      </c>
      <c r="G362" s="44">
        <v>1</v>
      </c>
      <c r="H362" s="44">
        <v>1</v>
      </c>
      <c r="I362" s="44">
        <v>1</v>
      </c>
      <c r="J362" s="44"/>
      <c r="K362" s="44"/>
      <c r="L362" s="44"/>
      <c r="M362" s="44"/>
      <c r="N362" s="44"/>
      <c r="O362" s="44"/>
      <c r="P362" s="41" t="s">
        <v>154</v>
      </c>
      <c r="Q362" s="43">
        <v>20191020</v>
      </c>
      <c r="R362" s="66"/>
    </row>
    <row r="363" spans="1:18">
      <c r="A363" s="41"/>
      <c r="B363" s="41" t="s">
        <v>588</v>
      </c>
      <c r="C363" s="41" t="s">
        <v>223</v>
      </c>
      <c r="D363" s="42" t="s">
        <v>224</v>
      </c>
      <c r="E363" s="43" t="s">
        <v>42</v>
      </c>
      <c r="F363" s="43">
        <v>1</v>
      </c>
      <c r="G363" s="44">
        <v>9</v>
      </c>
      <c r="H363" s="44">
        <v>9</v>
      </c>
      <c r="I363" s="44">
        <v>9</v>
      </c>
      <c r="J363" s="44"/>
      <c r="K363" s="44"/>
      <c r="L363" s="44"/>
      <c r="M363" s="44"/>
      <c r="N363" s="44"/>
      <c r="O363" s="44"/>
      <c r="P363" s="41" t="s">
        <v>154</v>
      </c>
      <c r="Q363" s="43">
        <v>20191210</v>
      </c>
      <c r="R363" s="66"/>
    </row>
    <row r="364" spans="1:18">
      <c r="A364" s="41"/>
      <c r="B364" s="41" t="s">
        <v>337</v>
      </c>
      <c r="C364" s="41" t="s">
        <v>75</v>
      </c>
      <c r="D364" s="42" t="s">
        <v>76</v>
      </c>
      <c r="E364" s="43" t="s">
        <v>42</v>
      </c>
      <c r="F364" s="43">
        <v>1</v>
      </c>
      <c r="G364" s="44">
        <v>4</v>
      </c>
      <c r="H364" s="44">
        <v>4</v>
      </c>
      <c r="I364" s="44">
        <v>4</v>
      </c>
      <c r="J364" s="44"/>
      <c r="K364" s="44"/>
      <c r="L364" s="44"/>
      <c r="M364" s="44"/>
      <c r="N364" s="44"/>
      <c r="O364" s="44"/>
      <c r="P364" s="41" t="s">
        <v>154</v>
      </c>
      <c r="Q364" s="43">
        <v>20191210</v>
      </c>
      <c r="R364" s="66"/>
    </row>
    <row r="365" spans="1:18">
      <c r="A365" s="41"/>
      <c r="B365" s="41" t="s">
        <v>589</v>
      </c>
      <c r="C365" s="41" t="s">
        <v>169</v>
      </c>
      <c r="D365" s="42" t="s">
        <v>488</v>
      </c>
      <c r="E365" s="43" t="s">
        <v>28</v>
      </c>
      <c r="F365" s="43">
        <v>1</v>
      </c>
      <c r="G365" s="44">
        <v>1.5</v>
      </c>
      <c r="H365" s="44">
        <v>1.5</v>
      </c>
      <c r="I365" s="44">
        <v>1.5</v>
      </c>
      <c r="J365" s="44"/>
      <c r="K365" s="44"/>
      <c r="L365" s="44"/>
      <c r="M365" s="44"/>
      <c r="N365" s="44"/>
      <c r="O365" s="44"/>
      <c r="P365" s="41" t="s">
        <v>154</v>
      </c>
      <c r="Q365" s="43">
        <v>20191210</v>
      </c>
      <c r="R365" s="66"/>
    </row>
    <row r="366" spans="1:18">
      <c r="A366" s="41" t="s">
        <v>590</v>
      </c>
      <c r="B366" s="41" t="s">
        <v>416</v>
      </c>
      <c r="C366" s="41" t="s">
        <v>315</v>
      </c>
      <c r="D366" s="42" t="s">
        <v>416</v>
      </c>
      <c r="E366" s="43" t="s">
        <v>128</v>
      </c>
      <c r="F366" s="43">
        <v>1</v>
      </c>
      <c r="G366" s="44">
        <v>0.3</v>
      </c>
      <c r="H366" s="44">
        <v>0.3</v>
      </c>
      <c r="I366" s="44"/>
      <c r="J366" s="44"/>
      <c r="K366" s="44"/>
      <c r="L366" s="44">
        <v>0.3</v>
      </c>
      <c r="M366" s="44"/>
      <c r="N366" s="44"/>
      <c r="O366" s="44"/>
      <c r="P366" s="41" t="s">
        <v>154</v>
      </c>
      <c r="Q366" s="43">
        <v>20190401</v>
      </c>
      <c r="R366" s="55" t="s">
        <v>246</v>
      </c>
    </row>
    <row r="367" spans="1:18">
      <c r="A367" s="41"/>
      <c r="B367" s="41" t="s">
        <v>416</v>
      </c>
      <c r="C367" s="41" t="s">
        <v>315</v>
      </c>
      <c r="D367" s="42" t="s">
        <v>416</v>
      </c>
      <c r="E367" s="43" t="s">
        <v>128</v>
      </c>
      <c r="F367" s="43">
        <v>1</v>
      </c>
      <c r="G367" s="44">
        <v>0.3</v>
      </c>
      <c r="H367" s="44">
        <v>0.3</v>
      </c>
      <c r="I367" s="44"/>
      <c r="J367" s="44"/>
      <c r="K367" s="44"/>
      <c r="L367" s="44">
        <v>0.3</v>
      </c>
      <c r="M367" s="44"/>
      <c r="N367" s="44"/>
      <c r="O367" s="44"/>
      <c r="P367" s="41" t="s">
        <v>154</v>
      </c>
      <c r="Q367" s="43">
        <v>20190401</v>
      </c>
      <c r="R367" s="55" t="s">
        <v>246</v>
      </c>
    </row>
    <row r="368" spans="1:18">
      <c r="A368" s="41"/>
      <c r="B368" s="41" t="s">
        <v>591</v>
      </c>
      <c r="C368" s="41" t="s">
        <v>184</v>
      </c>
      <c r="D368" s="42" t="s">
        <v>238</v>
      </c>
      <c r="E368" s="43" t="s">
        <v>128</v>
      </c>
      <c r="F368" s="43">
        <v>2</v>
      </c>
      <c r="G368" s="44">
        <v>0.625</v>
      </c>
      <c r="H368" s="44">
        <v>1.25</v>
      </c>
      <c r="I368" s="44"/>
      <c r="J368" s="44"/>
      <c r="K368" s="44"/>
      <c r="L368" s="44">
        <v>1.25</v>
      </c>
      <c r="M368" s="44"/>
      <c r="N368" s="44"/>
      <c r="O368" s="44"/>
      <c r="P368" s="41" t="s">
        <v>154</v>
      </c>
      <c r="Q368" s="43">
        <v>20190501</v>
      </c>
      <c r="R368" s="55" t="s">
        <v>246</v>
      </c>
    </row>
    <row r="369" spans="1:18">
      <c r="A369" s="41"/>
      <c r="B369" s="41" t="s">
        <v>592</v>
      </c>
      <c r="C369" s="41" t="s">
        <v>26</v>
      </c>
      <c r="D369" s="42" t="s">
        <v>27</v>
      </c>
      <c r="E369" s="43" t="s">
        <v>42</v>
      </c>
      <c r="F369" s="43">
        <v>1</v>
      </c>
      <c r="G369" s="44">
        <v>190</v>
      </c>
      <c r="H369" s="44">
        <v>190</v>
      </c>
      <c r="I369" s="44">
        <v>190</v>
      </c>
      <c r="J369" s="44"/>
      <c r="K369" s="44"/>
      <c r="L369" s="44"/>
      <c r="M369" s="44"/>
      <c r="N369" s="44"/>
      <c r="O369" s="44"/>
      <c r="P369" s="41" t="s">
        <v>188</v>
      </c>
      <c r="Q369" s="43">
        <v>20190701</v>
      </c>
      <c r="R369" s="55" t="s">
        <v>246</v>
      </c>
    </row>
    <row r="370" spans="1:18">
      <c r="A370" s="41"/>
      <c r="B370" s="41" t="s">
        <v>593</v>
      </c>
      <c r="C370" s="41" t="s">
        <v>315</v>
      </c>
      <c r="D370" s="42" t="s">
        <v>416</v>
      </c>
      <c r="E370" s="43" t="s">
        <v>128</v>
      </c>
      <c r="F370" s="43">
        <v>1</v>
      </c>
      <c r="G370" s="44">
        <v>0.3</v>
      </c>
      <c r="H370" s="44">
        <v>0.3</v>
      </c>
      <c r="I370" s="44"/>
      <c r="J370" s="44"/>
      <c r="K370" s="44"/>
      <c r="L370" s="44">
        <v>0.3</v>
      </c>
      <c r="M370" s="44"/>
      <c r="N370" s="44"/>
      <c r="O370" s="44"/>
      <c r="P370" s="41" t="s">
        <v>154</v>
      </c>
      <c r="Q370" s="43">
        <v>20190601</v>
      </c>
      <c r="R370" s="55" t="s">
        <v>246</v>
      </c>
    </row>
    <row r="371" spans="1:18">
      <c r="A371" s="41"/>
      <c r="B371" s="41" t="s">
        <v>594</v>
      </c>
      <c r="C371" s="41" t="s">
        <v>164</v>
      </c>
      <c r="D371" s="42" t="s">
        <v>163</v>
      </c>
      <c r="E371" s="43" t="s">
        <v>128</v>
      </c>
      <c r="F371" s="43">
        <v>4</v>
      </c>
      <c r="G371" s="44">
        <v>0.625</v>
      </c>
      <c r="H371" s="44">
        <v>2.5</v>
      </c>
      <c r="I371" s="44"/>
      <c r="J371" s="44"/>
      <c r="K371" s="44"/>
      <c r="L371" s="44">
        <v>2.5</v>
      </c>
      <c r="M371" s="44"/>
      <c r="N371" s="44"/>
      <c r="O371" s="44"/>
      <c r="P371" s="41" t="s">
        <v>154</v>
      </c>
      <c r="Q371" s="43">
        <v>20190601</v>
      </c>
      <c r="R371" s="55" t="s">
        <v>246</v>
      </c>
    </row>
    <row r="372" spans="1:18">
      <c r="A372" s="41"/>
      <c r="B372" s="41" t="s">
        <v>595</v>
      </c>
      <c r="C372" s="41" t="s">
        <v>75</v>
      </c>
      <c r="D372" s="42" t="s">
        <v>76</v>
      </c>
      <c r="E372" s="43" t="s">
        <v>42</v>
      </c>
      <c r="F372" s="43">
        <v>1</v>
      </c>
      <c r="G372" s="44">
        <v>399</v>
      </c>
      <c r="H372" s="44">
        <v>399</v>
      </c>
      <c r="I372" s="44">
        <v>399</v>
      </c>
      <c r="J372" s="44"/>
      <c r="K372" s="44"/>
      <c r="L372" s="44"/>
      <c r="M372" s="44"/>
      <c r="N372" s="44"/>
      <c r="O372" s="44"/>
      <c r="P372" s="41" t="s">
        <v>160</v>
      </c>
      <c r="Q372" s="43">
        <v>20190901</v>
      </c>
      <c r="R372" s="55"/>
    </row>
    <row r="373" spans="1:18">
      <c r="A373" s="41"/>
      <c r="B373" s="41" t="s">
        <v>596</v>
      </c>
      <c r="C373" s="41" t="s">
        <v>60</v>
      </c>
      <c r="D373" s="42" t="s">
        <v>61</v>
      </c>
      <c r="E373" s="43" t="s">
        <v>28</v>
      </c>
      <c r="F373" s="43">
        <v>1</v>
      </c>
      <c r="G373" s="44">
        <v>50</v>
      </c>
      <c r="H373" s="44">
        <v>50</v>
      </c>
      <c r="I373" s="44"/>
      <c r="J373" s="44"/>
      <c r="K373" s="44"/>
      <c r="L373" s="44">
        <v>50</v>
      </c>
      <c r="M373" s="44"/>
      <c r="N373" s="44"/>
      <c r="O373" s="44"/>
      <c r="P373" s="41" t="s">
        <v>154</v>
      </c>
      <c r="Q373" s="43">
        <v>20190901</v>
      </c>
      <c r="R373" s="55"/>
    </row>
    <row r="374" spans="1:18">
      <c r="A374" s="41"/>
      <c r="B374" s="41" t="s">
        <v>597</v>
      </c>
      <c r="C374" s="41" t="s">
        <v>75</v>
      </c>
      <c r="D374" s="42" t="s">
        <v>76</v>
      </c>
      <c r="E374" s="43" t="s">
        <v>42</v>
      </c>
      <c r="F374" s="43">
        <v>1</v>
      </c>
      <c r="G374" s="44">
        <v>100</v>
      </c>
      <c r="H374" s="44">
        <v>100</v>
      </c>
      <c r="I374" s="44"/>
      <c r="J374" s="44"/>
      <c r="K374" s="44"/>
      <c r="L374" s="44">
        <v>100</v>
      </c>
      <c r="M374" s="44"/>
      <c r="N374" s="44"/>
      <c r="O374" s="44"/>
      <c r="P374" s="41" t="s">
        <v>154</v>
      </c>
      <c r="Q374" s="43">
        <v>20191101</v>
      </c>
      <c r="R374" s="55"/>
    </row>
    <row r="375" spans="1:18">
      <c r="A375" s="41"/>
      <c r="B375" s="41" t="s">
        <v>598</v>
      </c>
      <c r="C375" s="41" t="s">
        <v>599</v>
      </c>
      <c r="D375" s="42" t="s">
        <v>600</v>
      </c>
      <c r="E375" s="43" t="s">
        <v>28</v>
      </c>
      <c r="F375" s="43">
        <v>1</v>
      </c>
      <c r="G375" s="44">
        <v>50</v>
      </c>
      <c r="H375" s="44">
        <v>50</v>
      </c>
      <c r="I375" s="44"/>
      <c r="J375" s="44"/>
      <c r="K375" s="44"/>
      <c r="L375" s="44">
        <v>50</v>
      </c>
      <c r="M375" s="44"/>
      <c r="N375" s="44"/>
      <c r="O375" s="44"/>
      <c r="P375" s="41" t="s">
        <v>154</v>
      </c>
      <c r="Q375" s="43">
        <v>20191101</v>
      </c>
      <c r="R375" s="55"/>
    </row>
    <row r="376" spans="1:18">
      <c r="A376" s="41" t="s">
        <v>601</v>
      </c>
      <c r="B376" s="41" t="s">
        <v>583</v>
      </c>
      <c r="C376" s="101" t="s">
        <v>49</v>
      </c>
      <c r="D376" s="42" t="s">
        <v>602</v>
      </c>
      <c r="E376" s="121" t="s">
        <v>193</v>
      </c>
      <c r="F376" s="121">
        <v>15</v>
      </c>
      <c r="G376" s="61">
        <f>316/10000</f>
        <v>0.0316</v>
      </c>
      <c r="H376" s="44">
        <f t="shared" ref="H376:H392" si="2">G376*F376</f>
        <v>0.474</v>
      </c>
      <c r="I376" s="44">
        <f t="shared" ref="I376:I392" si="3">G376*F376</f>
        <v>0.474</v>
      </c>
      <c r="J376" s="44"/>
      <c r="K376" s="44"/>
      <c r="L376" s="44"/>
      <c r="M376" s="44"/>
      <c r="N376" s="44"/>
      <c r="O376" s="44"/>
      <c r="P376" s="41" t="s">
        <v>154</v>
      </c>
      <c r="Q376" s="43"/>
      <c r="R376" s="55"/>
    </row>
    <row r="377" spans="1:18">
      <c r="A377" s="41"/>
      <c r="B377" s="41" t="s">
        <v>244</v>
      </c>
      <c r="C377" s="97" t="s">
        <v>52</v>
      </c>
      <c r="D377" s="42" t="s">
        <v>53</v>
      </c>
      <c r="E377" s="121" t="s">
        <v>128</v>
      </c>
      <c r="F377" s="121">
        <v>1</v>
      </c>
      <c r="G377" s="61">
        <f>18300/10000</f>
        <v>1.83</v>
      </c>
      <c r="H377" s="44">
        <f t="shared" si="2"/>
        <v>1.83</v>
      </c>
      <c r="I377" s="44">
        <f t="shared" si="3"/>
        <v>1.83</v>
      </c>
      <c r="J377" s="44"/>
      <c r="K377" s="44"/>
      <c r="L377" s="44"/>
      <c r="M377" s="44"/>
      <c r="N377" s="44"/>
      <c r="O377" s="44"/>
      <c r="P377" s="41" t="s">
        <v>154</v>
      </c>
      <c r="Q377" s="43"/>
      <c r="R377" s="55"/>
    </row>
    <row r="378" spans="1:18">
      <c r="A378" s="41"/>
      <c r="B378" s="41" t="s">
        <v>583</v>
      </c>
      <c r="C378" s="101" t="s">
        <v>49</v>
      </c>
      <c r="D378" s="42" t="s">
        <v>602</v>
      </c>
      <c r="E378" s="121" t="s">
        <v>193</v>
      </c>
      <c r="F378" s="121">
        <v>10</v>
      </c>
      <c r="G378" s="122">
        <v>0.038</v>
      </c>
      <c r="H378" s="44">
        <f t="shared" si="2"/>
        <v>0.38</v>
      </c>
      <c r="I378" s="44">
        <f t="shared" si="3"/>
        <v>0.38</v>
      </c>
      <c r="J378" s="44"/>
      <c r="K378" s="44"/>
      <c r="L378" s="44"/>
      <c r="M378" s="44"/>
      <c r="N378" s="44"/>
      <c r="O378" s="44"/>
      <c r="P378" s="41" t="s">
        <v>154</v>
      </c>
      <c r="Q378" s="43"/>
      <c r="R378" s="55"/>
    </row>
    <row r="379" spans="1:18">
      <c r="A379" s="41"/>
      <c r="B379" s="41" t="s">
        <v>603</v>
      </c>
      <c r="C379" s="101" t="s">
        <v>55</v>
      </c>
      <c r="D379" s="42" t="s">
        <v>604</v>
      </c>
      <c r="E379" s="121" t="s">
        <v>605</v>
      </c>
      <c r="F379" s="121">
        <v>180</v>
      </c>
      <c r="G379" s="61">
        <f>33/10000</f>
        <v>0.0033</v>
      </c>
      <c r="H379" s="44">
        <f t="shared" si="2"/>
        <v>0.594</v>
      </c>
      <c r="I379" s="44">
        <f t="shared" si="3"/>
        <v>0.594</v>
      </c>
      <c r="J379" s="44"/>
      <c r="K379" s="44"/>
      <c r="L379" s="44"/>
      <c r="M379" s="44"/>
      <c r="N379" s="44"/>
      <c r="O379" s="44"/>
      <c r="P379" s="41" t="s">
        <v>154</v>
      </c>
      <c r="Q379" s="43"/>
      <c r="R379" s="55"/>
    </row>
    <row r="380" spans="1:18">
      <c r="A380" s="41"/>
      <c r="B380" s="41" t="s">
        <v>603</v>
      </c>
      <c r="C380" s="101" t="s">
        <v>55</v>
      </c>
      <c r="D380" s="42" t="s">
        <v>606</v>
      </c>
      <c r="E380" s="51" t="s">
        <v>605</v>
      </c>
      <c r="F380" s="51">
        <v>30</v>
      </c>
      <c r="G380" s="61">
        <f>66/10000</f>
        <v>0.0066</v>
      </c>
      <c r="H380" s="44">
        <f t="shared" si="2"/>
        <v>0.198</v>
      </c>
      <c r="I380" s="44">
        <f t="shared" si="3"/>
        <v>0.198</v>
      </c>
      <c r="J380" s="44"/>
      <c r="K380" s="44"/>
      <c r="L380" s="44"/>
      <c r="M380" s="44"/>
      <c r="N380" s="44"/>
      <c r="O380" s="44"/>
      <c r="P380" s="41" t="s">
        <v>154</v>
      </c>
      <c r="Q380" s="43"/>
      <c r="R380" s="55"/>
    </row>
    <row r="381" spans="1:18">
      <c r="A381" s="41"/>
      <c r="B381" s="41" t="s">
        <v>583</v>
      </c>
      <c r="C381" s="101" t="s">
        <v>49</v>
      </c>
      <c r="D381" s="42" t="s">
        <v>602</v>
      </c>
      <c r="E381" s="51" t="s">
        <v>193</v>
      </c>
      <c r="F381" s="51">
        <v>6</v>
      </c>
      <c r="G381" s="61">
        <f>15/10000</f>
        <v>0.0015</v>
      </c>
      <c r="H381" s="44">
        <f t="shared" si="2"/>
        <v>0.009</v>
      </c>
      <c r="I381" s="44">
        <f t="shared" si="3"/>
        <v>0.009</v>
      </c>
      <c r="J381" s="44"/>
      <c r="K381" s="44"/>
      <c r="L381" s="44"/>
      <c r="M381" s="44"/>
      <c r="N381" s="44"/>
      <c r="O381" s="44"/>
      <c r="P381" s="41" t="s">
        <v>154</v>
      </c>
      <c r="Q381" s="43"/>
      <c r="R381" s="55"/>
    </row>
    <row r="382" spans="1:18">
      <c r="A382" s="41"/>
      <c r="B382" s="41" t="s">
        <v>170</v>
      </c>
      <c r="C382" s="97" t="s">
        <v>500</v>
      </c>
      <c r="D382" s="42" t="s">
        <v>501</v>
      </c>
      <c r="E382" s="51" t="s">
        <v>128</v>
      </c>
      <c r="F382" s="51">
        <v>1</v>
      </c>
      <c r="G382" s="61">
        <f>2600/10000</f>
        <v>0.26</v>
      </c>
      <c r="H382" s="44">
        <f t="shared" si="2"/>
        <v>0.26</v>
      </c>
      <c r="I382" s="44">
        <f t="shared" si="3"/>
        <v>0.26</v>
      </c>
      <c r="J382" s="44"/>
      <c r="K382" s="44"/>
      <c r="L382" s="44"/>
      <c r="M382" s="44"/>
      <c r="N382" s="44"/>
      <c r="O382" s="44"/>
      <c r="P382" s="41" t="s">
        <v>154</v>
      </c>
      <c r="Q382" s="43"/>
      <c r="R382" s="55"/>
    </row>
    <row r="383" spans="1:18">
      <c r="A383" s="41"/>
      <c r="B383" s="41" t="s">
        <v>583</v>
      </c>
      <c r="C383" s="101" t="s">
        <v>49</v>
      </c>
      <c r="D383" s="42" t="s">
        <v>602</v>
      </c>
      <c r="E383" s="51" t="s">
        <v>193</v>
      </c>
      <c r="F383" s="51">
        <v>6</v>
      </c>
      <c r="G383" s="61">
        <f>20/10000</f>
        <v>0.002</v>
      </c>
      <c r="H383" s="44">
        <f t="shared" si="2"/>
        <v>0.012</v>
      </c>
      <c r="I383" s="44">
        <f t="shared" si="3"/>
        <v>0.012</v>
      </c>
      <c r="J383" s="44"/>
      <c r="K383" s="44"/>
      <c r="L383" s="44"/>
      <c r="M383" s="44"/>
      <c r="N383" s="44"/>
      <c r="O383" s="44"/>
      <c r="P383" s="41" t="s">
        <v>154</v>
      </c>
      <c r="Q383" s="43"/>
      <c r="R383" s="55"/>
    </row>
    <row r="384" spans="1:18">
      <c r="A384" s="41"/>
      <c r="B384" s="41" t="s">
        <v>244</v>
      </c>
      <c r="C384" s="97" t="s">
        <v>175</v>
      </c>
      <c r="D384" s="60" t="s">
        <v>174</v>
      </c>
      <c r="E384" s="51" t="s">
        <v>128</v>
      </c>
      <c r="F384" s="51">
        <v>1</v>
      </c>
      <c r="G384" s="61">
        <f>980/10000</f>
        <v>0.098</v>
      </c>
      <c r="H384" s="44">
        <f t="shared" si="2"/>
        <v>0.098</v>
      </c>
      <c r="I384" s="44">
        <f t="shared" si="3"/>
        <v>0.098</v>
      </c>
      <c r="J384" s="44"/>
      <c r="K384" s="44"/>
      <c r="L384" s="44"/>
      <c r="M384" s="44"/>
      <c r="N384" s="44"/>
      <c r="O384" s="44"/>
      <c r="P384" s="41" t="s">
        <v>154</v>
      </c>
      <c r="Q384" s="43"/>
      <c r="R384" s="55"/>
    </row>
    <row r="385" spans="1:18">
      <c r="A385" s="41"/>
      <c r="B385" s="41" t="s">
        <v>244</v>
      </c>
      <c r="C385" s="97" t="s">
        <v>315</v>
      </c>
      <c r="D385" s="60" t="s">
        <v>607</v>
      </c>
      <c r="E385" s="51" t="s">
        <v>128</v>
      </c>
      <c r="F385" s="51">
        <v>1</v>
      </c>
      <c r="G385" s="61">
        <f>3000/10000</f>
        <v>0.3</v>
      </c>
      <c r="H385" s="44">
        <f t="shared" si="2"/>
        <v>0.3</v>
      </c>
      <c r="I385" s="44">
        <f t="shared" si="3"/>
        <v>0.3</v>
      </c>
      <c r="J385" s="44"/>
      <c r="K385" s="44"/>
      <c r="L385" s="44"/>
      <c r="M385" s="44"/>
      <c r="N385" s="44"/>
      <c r="O385" s="44"/>
      <c r="P385" s="41" t="s">
        <v>154</v>
      </c>
      <c r="Q385" s="43"/>
      <c r="R385" s="55"/>
    </row>
    <row r="386" spans="1:18">
      <c r="A386" s="41"/>
      <c r="B386" s="41" t="s">
        <v>583</v>
      </c>
      <c r="C386" s="101" t="s">
        <v>49</v>
      </c>
      <c r="D386" s="42" t="s">
        <v>602</v>
      </c>
      <c r="E386" s="51" t="s">
        <v>193</v>
      </c>
      <c r="F386" s="51">
        <v>5</v>
      </c>
      <c r="G386" s="61">
        <f>209/10000</f>
        <v>0.0209</v>
      </c>
      <c r="H386" s="44">
        <f t="shared" si="2"/>
        <v>0.1045</v>
      </c>
      <c r="I386" s="44">
        <f t="shared" si="3"/>
        <v>0.1045</v>
      </c>
      <c r="J386" s="44"/>
      <c r="K386" s="44"/>
      <c r="L386" s="44"/>
      <c r="M386" s="44"/>
      <c r="N386" s="44"/>
      <c r="O386" s="44"/>
      <c r="P386" s="41" t="s">
        <v>154</v>
      </c>
      <c r="Q386" s="43"/>
      <c r="R386" s="55"/>
    </row>
    <row r="387" spans="1:18">
      <c r="A387" s="41"/>
      <c r="B387" s="41" t="s">
        <v>244</v>
      </c>
      <c r="C387" s="97" t="s">
        <v>608</v>
      </c>
      <c r="D387" s="60" t="s">
        <v>609</v>
      </c>
      <c r="E387" s="51" t="s">
        <v>499</v>
      </c>
      <c r="F387" s="51">
        <v>2</v>
      </c>
      <c r="G387" s="61">
        <f>180/10000</f>
        <v>0.018</v>
      </c>
      <c r="H387" s="44">
        <f t="shared" si="2"/>
        <v>0.036</v>
      </c>
      <c r="I387" s="44">
        <f t="shared" si="3"/>
        <v>0.036</v>
      </c>
      <c r="J387" s="44"/>
      <c r="K387" s="44"/>
      <c r="L387" s="44"/>
      <c r="M387" s="44"/>
      <c r="N387" s="44"/>
      <c r="O387" s="44"/>
      <c r="P387" s="41" t="s">
        <v>154</v>
      </c>
      <c r="Q387" s="43"/>
      <c r="R387" s="55"/>
    </row>
    <row r="388" spans="1:18">
      <c r="A388" s="41"/>
      <c r="B388" s="41" t="s">
        <v>491</v>
      </c>
      <c r="C388" s="97" t="s">
        <v>164</v>
      </c>
      <c r="D388" s="98" t="s">
        <v>163</v>
      </c>
      <c r="E388" s="43" t="s">
        <v>54</v>
      </c>
      <c r="F388" s="99">
        <v>16</v>
      </c>
      <c r="G388" s="100">
        <f>6900/10000</f>
        <v>0.69</v>
      </c>
      <c r="H388" s="100">
        <f t="shared" si="2"/>
        <v>11.04</v>
      </c>
      <c r="I388" s="44">
        <f t="shared" si="3"/>
        <v>11.04</v>
      </c>
      <c r="J388" s="44"/>
      <c r="K388" s="44"/>
      <c r="L388" s="44"/>
      <c r="M388" s="44"/>
      <c r="N388" s="44"/>
      <c r="O388" s="44"/>
      <c r="P388" s="41" t="s">
        <v>154</v>
      </c>
      <c r="Q388" s="90" t="s">
        <v>492</v>
      </c>
      <c r="R388" s="55"/>
    </row>
    <row r="389" spans="1:18">
      <c r="A389" s="41"/>
      <c r="B389" s="41" t="s">
        <v>491</v>
      </c>
      <c r="C389" s="97" t="s">
        <v>493</v>
      </c>
      <c r="D389" s="98" t="s">
        <v>494</v>
      </c>
      <c r="E389" s="43" t="s">
        <v>54</v>
      </c>
      <c r="F389" s="99">
        <v>4</v>
      </c>
      <c r="G389" s="100">
        <f>3600/10000</f>
        <v>0.36</v>
      </c>
      <c r="H389" s="100">
        <f t="shared" si="2"/>
        <v>1.44</v>
      </c>
      <c r="I389" s="44">
        <f t="shared" si="3"/>
        <v>1.44</v>
      </c>
      <c r="J389" s="44"/>
      <c r="K389" s="44"/>
      <c r="L389" s="44"/>
      <c r="M389" s="44"/>
      <c r="N389" s="44"/>
      <c r="O389" s="44"/>
      <c r="P389" s="41" t="s">
        <v>154</v>
      </c>
      <c r="Q389" s="90" t="s">
        <v>492</v>
      </c>
      <c r="R389" s="55"/>
    </row>
    <row r="390" spans="1:18">
      <c r="A390" s="41"/>
      <c r="B390" s="41" t="s">
        <v>495</v>
      </c>
      <c r="C390" s="101" t="s">
        <v>270</v>
      </c>
      <c r="D390" s="98" t="s">
        <v>496</v>
      </c>
      <c r="E390" s="43" t="s">
        <v>42</v>
      </c>
      <c r="F390" s="99">
        <v>1</v>
      </c>
      <c r="G390" s="100">
        <f>364580.95/10000</f>
        <v>36.458095</v>
      </c>
      <c r="H390" s="100">
        <f t="shared" si="2"/>
        <v>36.458095</v>
      </c>
      <c r="I390" s="44">
        <f t="shared" si="3"/>
        <v>36.458095</v>
      </c>
      <c r="J390" s="44"/>
      <c r="K390" s="44"/>
      <c r="L390" s="44"/>
      <c r="M390" s="44"/>
      <c r="N390" s="44"/>
      <c r="O390" s="44"/>
      <c r="P390" s="41" t="s">
        <v>154</v>
      </c>
      <c r="Q390" s="90" t="s">
        <v>492</v>
      </c>
      <c r="R390" s="55"/>
    </row>
    <row r="391" spans="1:18">
      <c r="A391" s="41"/>
      <c r="B391" s="41" t="s">
        <v>150</v>
      </c>
      <c r="C391" s="97" t="s">
        <v>497</v>
      </c>
      <c r="D391" s="98" t="s">
        <v>498</v>
      </c>
      <c r="E391" s="43" t="s">
        <v>499</v>
      </c>
      <c r="F391" s="99">
        <v>1</v>
      </c>
      <c r="G391" s="100">
        <f>47190.6/10000</f>
        <v>4.71906</v>
      </c>
      <c r="H391" s="100">
        <f t="shared" si="2"/>
        <v>4.71906</v>
      </c>
      <c r="I391" s="44">
        <f t="shared" si="3"/>
        <v>4.71906</v>
      </c>
      <c r="J391" s="44"/>
      <c r="K391" s="44"/>
      <c r="L391" s="44"/>
      <c r="M391" s="44"/>
      <c r="N391" s="44"/>
      <c r="O391" s="44"/>
      <c r="P391" s="41" t="s">
        <v>154</v>
      </c>
      <c r="Q391" s="90" t="s">
        <v>492</v>
      </c>
      <c r="R391" s="55"/>
    </row>
    <row r="392" spans="1:18">
      <c r="A392" s="41"/>
      <c r="B392" s="41" t="s">
        <v>170</v>
      </c>
      <c r="C392" s="97" t="s">
        <v>610</v>
      </c>
      <c r="D392" s="98" t="s">
        <v>611</v>
      </c>
      <c r="E392" s="43" t="s">
        <v>128</v>
      </c>
      <c r="F392" s="99">
        <v>1</v>
      </c>
      <c r="G392" s="100">
        <f>2000/10000</f>
        <v>0.2</v>
      </c>
      <c r="H392" s="100">
        <f t="shared" si="2"/>
        <v>0.2</v>
      </c>
      <c r="I392" s="44">
        <f t="shared" si="3"/>
        <v>0.2</v>
      </c>
      <c r="J392" s="44"/>
      <c r="K392" s="44"/>
      <c r="L392" s="44"/>
      <c r="M392" s="44"/>
      <c r="N392" s="44"/>
      <c r="O392" s="44"/>
      <c r="P392" s="41" t="s">
        <v>154</v>
      </c>
      <c r="Q392" s="90" t="s">
        <v>492</v>
      </c>
      <c r="R392" s="55"/>
    </row>
    <row r="393" spans="1:18">
      <c r="A393" s="40" t="s">
        <v>612</v>
      </c>
      <c r="B393" s="41" t="s">
        <v>613</v>
      </c>
      <c r="C393" s="41" t="s">
        <v>126</v>
      </c>
      <c r="D393" s="42" t="s">
        <v>127</v>
      </c>
      <c r="E393" s="43" t="s">
        <v>28</v>
      </c>
      <c r="F393" s="43">
        <v>1</v>
      </c>
      <c r="G393" s="44"/>
      <c r="H393" s="44">
        <v>52</v>
      </c>
      <c r="I393" s="44">
        <v>52</v>
      </c>
      <c r="J393" s="44"/>
      <c r="K393" s="44"/>
      <c r="L393" s="44"/>
      <c r="M393" s="44"/>
      <c r="N393" s="44"/>
      <c r="O393" s="44"/>
      <c r="P393" s="41" t="s">
        <v>326</v>
      </c>
      <c r="Q393" s="85">
        <v>43466</v>
      </c>
      <c r="R393" s="55"/>
    </row>
    <row r="394" spans="1:18">
      <c r="A394" s="45"/>
      <c r="B394" s="41" t="s">
        <v>614</v>
      </c>
      <c r="C394" s="41" t="s">
        <v>131</v>
      </c>
      <c r="D394" s="42" t="s">
        <v>132</v>
      </c>
      <c r="E394" s="43" t="s">
        <v>28</v>
      </c>
      <c r="F394" s="43">
        <v>1</v>
      </c>
      <c r="G394" s="44"/>
      <c r="H394" s="44">
        <v>500</v>
      </c>
      <c r="I394" s="44">
        <v>500</v>
      </c>
      <c r="J394" s="44"/>
      <c r="K394" s="44"/>
      <c r="L394" s="44"/>
      <c r="M394" s="44"/>
      <c r="N394" s="44"/>
      <c r="O394" s="44"/>
      <c r="P394" s="41" t="s">
        <v>326</v>
      </c>
      <c r="Q394" s="85">
        <v>43709</v>
      </c>
      <c r="R394" s="55"/>
    </row>
    <row r="395" spans="1:18">
      <c r="A395" s="45"/>
      <c r="B395" s="41" t="s">
        <v>615</v>
      </c>
      <c r="C395" s="41" t="s">
        <v>270</v>
      </c>
      <c r="D395" s="42" t="s">
        <v>271</v>
      </c>
      <c r="E395" s="43" t="s">
        <v>193</v>
      </c>
      <c r="F395" s="43">
        <v>1</v>
      </c>
      <c r="G395" s="44"/>
      <c r="H395" s="44">
        <v>45</v>
      </c>
      <c r="I395" s="44">
        <v>45</v>
      </c>
      <c r="J395" s="44"/>
      <c r="K395" s="44"/>
      <c r="L395" s="44"/>
      <c r="M395" s="44"/>
      <c r="N395" s="44"/>
      <c r="O395" s="44"/>
      <c r="P395" s="41" t="s">
        <v>326</v>
      </c>
      <c r="Q395" s="85">
        <v>43525</v>
      </c>
      <c r="R395" s="55"/>
    </row>
    <row r="396" spans="1:18">
      <c r="A396" s="45"/>
      <c r="B396" s="41" t="s">
        <v>583</v>
      </c>
      <c r="C396" s="41" t="s">
        <v>49</v>
      </c>
      <c r="D396" s="42" t="s">
        <v>50</v>
      </c>
      <c r="E396" s="43" t="s">
        <v>28</v>
      </c>
      <c r="F396" s="43">
        <v>1</v>
      </c>
      <c r="G396" s="44"/>
      <c r="H396" s="44">
        <v>24</v>
      </c>
      <c r="I396" s="44"/>
      <c r="J396" s="44"/>
      <c r="K396" s="44"/>
      <c r="L396" s="44">
        <v>24</v>
      </c>
      <c r="M396" s="44"/>
      <c r="N396" s="44"/>
      <c r="O396" s="44"/>
      <c r="P396" s="41" t="s">
        <v>154</v>
      </c>
      <c r="Q396" s="85">
        <v>43497</v>
      </c>
      <c r="R396" s="55"/>
    </row>
    <row r="397" spans="1:18">
      <c r="A397" s="45"/>
      <c r="B397" s="41" t="s">
        <v>616</v>
      </c>
      <c r="C397" s="41" t="s">
        <v>309</v>
      </c>
      <c r="D397" s="42" t="s">
        <v>310</v>
      </c>
      <c r="E397" s="43" t="s">
        <v>193</v>
      </c>
      <c r="F397" s="43">
        <v>1</v>
      </c>
      <c r="G397" s="44"/>
      <c r="H397" s="44">
        <v>273.55792</v>
      </c>
      <c r="I397" s="44">
        <v>273.55792</v>
      </c>
      <c r="J397" s="44"/>
      <c r="K397" s="44"/>
      <c r="L397" s="44"/>
      <c r="M397" s="44"/>
      <c r="N397" s="44"/>
      <c r="O397" s="44"/>
      <c r="P397" s="41" t="s">
        <v>326</v>
      </c>
      <c r="Q397" s="85">
        <v>43617</v>
      </c>
      <c r="R397" s="55"/>
    </row>
    <row r="398" spans="1:18">
      <c r="A398" s="45"/>
      <c r="B398" s="41" t="s">
        <v>617</v>
      </c>
      <c r="C398" s="41" t="s">
        <v>618</v>
      </c>
      <c r="D398" s="42" t="s">
        <v>619</v>
      </c>
      <c r="E398" s="43" t="s">
        <v>193</v>
      </c>
      <c r="F398" s="43">
        <v>1</v>
      </c>
      <c r="G398" s="44"/>
      <c r="H398" s="44">
        <v>100</v>
      </c>
      <c r="I398" s="44">
        <v>100</v>
      </c>
      <c r="J398" s="44"/>
      <c r="K398" s="44"/>
      <c r="L398" s="44"/>
      <c r="M398" s="44"/>
      <c r="N398" s="44"/>
      <c r="O398" s="44"/>
      <c r="P398" s="41" t="s">
        <v>326</v>
      </c>
      <c r="Q398" s="85">
        <v>43709</v>
      </c>
      <c r="R398" s="55"/>
    </row>
    <row r="399" spans="1:18">
      <c r="A399" s="45"/>
      <c r="B399" s="41" t="s">
        <v>620</v>
      </c>
      <c r="C399" s="41" t="s">
        <v>621</v>
      </c>
      <c r="D399" s="42" t="s">
        <v>622</v>
      </c>
      <c r="E399" s="43" t="s">
        <v>28</v>
      </c>
      <c r="F399" s="43">
        <v>1</v>
      </c>
      <c r="G399" s="44"/>
      <c r="H399" s="44">
        <v>100</v>
      </c>
      <c r="I399" s="44">
        <v>100</v>
      </c>
      <c r="J399" s="44"/>
      <c r="K399" s="44"/>
      <c r="L399" s="44"/>
      <c r="M399" s="44"/>
      <c r="N399" s="44"/>
      <c r="O399" s="44"/>
      <c r="P399" s="41" t="s">
        <v>326</v>
      </c>
      <c r="Q399" s="85">
        <v>43709</v>
      </c>
      <c r="R399" s="55"/>
    </row>
    <row r="400" spans="1:18">
      <c r="A400" s="45"/>
      <c r="B400" s="41" t="s">
        <v>623</v>
      </c>
      <c r="C400" s="41" t="s">
        <v>270</v>
      </c>
      <c r="D400" s="42" t="s">
        <v>271</v>
      </c>
      <c r="E400" s="43" t="s">
        <v>193</v>
      </c>
      <c r="F400" s="43">
        <v>1</v>
      </c>
      <c r="G400" s="44"/>
      <c r="H400" s="44">
        <v>10</v>
      </c>
      <c r="I400" s="44"/>
      <c r="J400" s="44"/>
      <c r="K400" s="44"/>
      <c r="L400" s="44">
        <v>10</v>
      </c>
      <c r="M400" s="44"/>
      <c r="N400" s="44"/>
      <c r="O400" s="44"/>
      <c r="P400" s="41" t="s">
        <v>154</v>
      </c>
      <c r="Q400" s="85">
        <v>43678</v>
      </c>
      <c r="R400" s="55"/>
    </row>
    <row r="401" spans="1:18">
      <c r="A401" s="45"/>
      <c r="B401" s="41" t="s">
        <v>624</v>
      </c>
      <c r="C401" s="41" t="s">
        <v>36</v>
      </c>
      <c r="D401" s="42" t="s">
        <v>625</v>
      </c>
      <c r="E401" s="43" t="s">
        <v>28</v>
      </c>
      <c r="F401" s="43">
        <v>1</v>
      </c>
      <c r="G401" s="44"/>
      <c r="H401" s="44">
        <v>8</v>
      </c>
      <c r="I401" s="44"/>
      <c r="J401" s="44"/>
      <c r="K401" s="44"/>
      <c r="L401" s="44">
        <v>8</v>
      </c>
      <c r="M401" s="44"/>
      <c r="N401" s="44"/>
      <c r="O401" s="44"/>
      <c r="P401" s="41" t="s">
        <v>154</v>
      </c>
      <c r="Q401" s="85">
        <v>43678</v>
      </c>
      <c r="R401" s="55"/>
    </row>
    <row r="402" spans="1:18">
      <c r="A402" s="45"/>
      <c r="B402" s="41" t="s">
        <v>626</v>
      </c>
      <c r="C402" s="41" t="s">
        <v>618</v>
      </c>
      <c r="D402" s="42" t="s">
        <v>619</v>
      </c>
      <c r="E402" s="43" t="s">
        <v>193</v>
      </c>
      <c r="F402" s="43">
        <v>1</v>
      </c>
      <c r="G402" s="44"/>
      <c r="H402" s="44">
        <v>17</v>
      </c>
      <c r="I402" s="44"/>
      <c r="J402" s="44"/>
      <c r="K402" s="44"/>
      <c r="L402" s="44">
        <v>17</v>
      </c>
      <c r="M402" s="44"/>
      <c r="N402" s="44"/>
      <c r="O402" s="44"/>
      <c r="P402" s="41" t="s">
        <v>154</v>
      </c>
      <c r="Q402" s="85">
        <v>43678</v>
      </c>
      <c r="R402" s="55"/>
    </row>
    <row r="403" spans="1:18">
      <c r="A403" s="56"/>
      <c r="B403" s="41" t="s">
        <v>627</v>
      </c>
      <c r="C403" s="41" t="s">
        <v>618</v>
      </c>
      <c r="D403" s="42" t="s">
        <v>619</v>
      </c>
      <c r="E403" s="43" t="s">
        <v>193</v>
      </c>
      <c r="F403" s="43">
        <v>1</v>
      </c>
      <c r="G403" s="44"/>
      <c r="H403" s="44">
        <v>35</v>
      </c>
      <c r="I403" s="44">
        <v>35</v>
      </c>
      <c r="J403" s="44"/>
      <c r="K403" s="44"/>
      <c r="L403" s="44"/>
      <c r="M403" s="44"/>
      <c r="N403" s="44"/>
      <c r="O403" s="44"/>
      <c r="P403" s="41" t="s">
        <v>326</v>
      </c>
      <c r="Q403" s="85">
        <v>43709</v>
      </c>
      <c r="R403" s="55"/>
    </row>
    <row r="404" ht="24" spans="1:18">
      <c r="A404" s="41" t="s">
        <v>628</v>
      </c>
      <c r="B404" s="92" t="s">
        <v>629</v>
      </c>
      <c r="C404" s="41" t="s">
        <v>55</v>
      </c>
      <c r="D404" s="42" t="s">
        <v>56</v>
      </c>
      <c r="E404" s="43" t="s">
        <v>514</v>
      </c>
      <c r="F404" s="43">
        <v>2</v>
      </c>
      <c r="G404" s="44">
        <v>0.024</v>
      </c>
      <c r="H404" s="44">
        <v>0.048</v>
      </c>
      <c r="I404" s="44">
        <v>0.048</v>
      </c>
      <c r="J404" s="44"/>
      <c r="K404" s="44"/>
      <c r="L404" s="44"/>
      <c r="M404" s="44"/>
      <c r="N404" s="44"/>
      <c r="O404" s="44"/>
      <c r="P404" s="41" t="s">
        <v>154</v>
      </c>
      <c r="Q404" s="140">
        <v>43528</v>
      </c>
      <c r="R404" s="55"/>
    </row>
    <row r="405" ht="24" spans="1:18">
      <c r="A405" s="41"/>
      <c r="B405" s="92" t="s">
        <v>629</v>
      </c>
      <c r="C405" s="41" t="s">
        <v>210</v>
      </c>
      <c r="D405" s="42" t="s">
        <v>211</v>
      </c>
      <c r="E405" s="43" t="s">
        <v>101</v>
      </c>
      <c r="F405" s="43">
        <v>20</v>
      </c>
      <c r="G405" s="44">
        <v>0.02</v>
      </c>
      <c r="H405" s="44">
        <v>0.4</v>
      </c>
      <c r="I405" s="44">
        <v>0.4</v>
      </c>
      <c r="J405" s="44"/>
      <c r="K405" s="44"/>
      <c r="L405" s="44"/>
      <c r="M405" s="44"/>
      <c r="N405" s="44"/>
      <c r="O405" s="44"/>
      <c r="P405" s="41" t="s">
        <v>154</v>
      </c>
      <c r="Q405" s="140">
        <v>43545</v>
      </c>
      <c r="R405" s="55"/>
    </row>
    <row r="406" ht="24" spans="1:18">
      <c r="A406" s="41"/>
      <c r="B406" s="92" t="s">
        <v>629</v>
      </c>
      <c r="C406" s="41" t="s">
        <v>379</v>
      </c>
      <c r="D406" s="42" t="s">
        <v>575</v>
      </c>
      <c r="E406" s="43" t="s">
        <v>101</v>
      </c>
      <c r="F406" s="43">
        <v>20</v>
      </c>
      <c r="G406" s="44">
        <v>0.02</v>
      </c>
      <c r="H406" s="44">
        <v>0.4</v>
      </c>
      <c r="I406" s="44">
        <v>0.4</v>
      </c>
      <c r="J406" s="44"/>
      <c r="K406" s="44"/>
      <c r="L406" s="44"/>
      <c r="M406" s="44"/>
      <c r="N406" s="44"/>
      <c r="O406" s="44"/>
      <c r="P406" s="41" t="s">
        <v>154</v>
      </c>
      <c r="Q406" s="140">
        <v>43545</v>
      </c>
      <c r="R406" s="55"/>
    </row>
    <row r="407" ht="24" spans="1:18">
      <c r="A407" s="41"/>
      <c r="B407" s="92" t="s">
        <v>629</v>
      </c>
      <c r="C407" s="41" t="s">
        <v>200</v>
      </c>
      <c r="D407" s="42" t="s">
        <v>201</v>
      </c>
      <c r="E407" s="43" t="s">
        <v>101</v>
      </c>
      <c r="F407" s="43">
        <v>20</v>
      </c>
      <c r="G407" s="44">
        <v>0.01</v>
      </c>
      <c r="H407" s="44">
        <v>0.2</v>
      </c>
      <c r="I407" s="44">
        <v>0.2</v>
      </c>
      <c r="J407" s="44"/>
      <c r="K407" s="44"/>
      <c r="L407" s="44"/>
      <c r="M407" s="44"/>
      <c r="N407" s="44"/>
      <c r="O407" s="44"/>
      <c r="P407" s="41" t="s">
        <v>154</v>
      </c>
      <c r="Q407" s="140">
        <v>43525</v>
      </c>
      <c r="R407" s="55"/>
    </row>
    <row r="408" spans="1:18">
      <c r="A408" s="41"/>
      <c r="B408" s="92" t="s">
        <v>630</v>
      </c>
      <c r="C408" s="41" t="s">
        <v>184</v>
      </c>
      <c r="D408" s="42" t="s">
        <v>238</v>
      </c>
      <c r="E408" s="43" t="s">
        <v>128</v>
      </c>
      <c r="F408" s="43">
        <v>1</v>
      </c>
      <c r="G408" s="44">
        <v>0.4</v>
      </c>
      <c r="H408" s="44">
        <v>0.4</v>
      </c>
      <c r="I408" s="44">
        <v>0.4</v>
      </c>
      <c r="J408" s="44"/>
      <c r="K408" s="44"/>
      <c r="L408" s="44"/>
      <c r="M408" s="44"/>
      <c r="N408" s="44"/>
      <c r="O408" s="44"/>
      <c r="P408" s="41" t="s">
        <v>154</v>
      </c>
      <c r="Q408" s="140">
        <v>43559</v>
      </c>
      <c r="R408" s="55"/>
    </row>
    <row r="409" spans="1:18">
      <c r="A409" s="41"/>
      <c r="B409" s="92" t="s">
        <v>631</v>
      </c>
      <c r="C409" s="41" t="s">
        <v>49</v>
      </c>
      <c r="D409" s="42" t="s">
        <v>50</v>
      </c>
      <c r="E409" s="43" t="s">
        <v>193</v>
      </c>
      <c r="F409" s="43">
        <v>6</v>
      </c>
      <c r="G409" s="44">
        <v>0.055</v>
      </c>
      <c r="H409" s="44">
        <v>0.33</v>
      </c>
      <c r="I409" s="44">
        <v>0.33</v>
      </c>
      <c r="J409" s="44"/>
      <c r="K409" s="44"/>
      <c r="L409" s="44"/>
      <c r="M409" s="44"/>
      <c r="N409" s="44"/>
      <c r="O409" s="44"/>
      <c r="P409" s="41" t="s">
        <v>154</v>
      </c>
      <c r="Q409" s="140">
        <v>43605</v>
      </c>
      <c r="R409" s="55"/>
    </row>
    <row r="410" spans="1:18">
      <c r="A410" s="41"/>
      <c r="B410" s="92" t="s">
        <v>632</v>
      </c>
      <c r="C410" s="41" t="s">
        <v>49</v>
      </c>
      <c r="D410" s="42" t="s">
        <v>50</v>
      </c>
      <c r="E410" s="43" t="s">
        <v>193</v>
      </c>
      <c r="F410" s="43">
        <v>5</v>
      </c>
      <c r="G410" s="44">
        <v>0.044</v>
      </c>
      <c r="H410" s="44">
        <v>0.22</v>
      </c>
      <c r="I410" s="44">
        <v>0.22</v>
      </c>
      <c r="J410" s="44"/>
      <c r="K410" s="44"/>
      <c r="L410" s="44"/>
      <c r="M410" s="44"/>
      <c r="N410" s="44"/>
      <c r="O410" s="44"/>
      <c r="P410" s="41" t="s">
        <v>154</v>
      </c>
      <c r="Q410" s="140">
        <v>43647</v>
      </c>
      <c r="R410" s="55"/>
    </row>
    <row r="411" ht="24" spans="1:18">
      <c r="A411" s="41"/>
      <c r="B411" s="92" t="s">
        <v>633</v>
      </c>
      <c r="C411" s="41" t="s">
        <v>184</v>
      </c>
      <c r="D411" s="42" t="s">
        <v>238</v>
      </c>
      <c r="E411" s="43" t="s">
        <v>128</v>
      </c>
      <c r="F411" s="43">
        <v>1</v>
      </c>
      <c r="G411" s="44">
        <v>0.55</v>
      </c>
      <c r="H411" s="44">
        <v>0.55</v>
      </c>
      <c r="I411" s="44">
        <v>0.55</v>
      </c>
      <c r="J411" s="44"/>
      <c r="K411" s="44"/>
      <c r="L411" s="44"/>
      <c r="M411" s="44"/>
      <c r="N411" s="44"/>
      <c r="O411" s="44"/>
      <c r="P411" s="41" t="s">
        <v>154</v>
      </c>
      <c r="Q411" s="140">
        <v>43677</v>
      </c>
      <c r="R411" s="55"/>
    </row>
    <row r="412" spans="1:18">
      <c r="A412" s="41"/>
      <c r="B412" s="92" t="s">
        <v>634</v>
      </c>
      <c r="C412" s="41" t="s">
        <v>177</v>
      </c>
      <c r="D412" s="42" t="s">
        <v>191</v>
      </c>
      <c r="E412" s="43" t="s">
        <v>101</v>
      </c>
      <c r="F412" s="43">
        <v>1</v>
      </c>
      <c r="G412" s="44">
        <v>0.2</v>
      </c>
      <c r="H412" s="44">
        <v>0.2</v>
      </c>
      <c r="I412" s="44">
        <v>0.2</v>
      </c>
      <c r="J412" s="44"/>
      <c r="K412" s="44"/>
      <c r="L412" s="44"/>
      <c r="M412" s="44"/>
      <c r="N412" s="44"/>
      <c r="O412" s="44"/>
      <c r="P412" s="41" t="s">
        <v>154</v>
      </c>
      <c r="Q412" s="140">
        <v>43738</v>
      </c>
      <c r="R412" s="55"/>
    </row>
    <row r="413" spans="1:18">
      <c r="A413" s="41"/>
      <c r="B413" s="92" t="s">
        <v>635</v>
      </c>
      <c r="C413" s="41" t="s">
        <v>49</v>
      </c>
      <c r="D413" s="42" t="s">
        <v>50</v>
      </c>
      <c r="E413" s="43" t="s">
        <v>193</v>
      </c>
      <c r="F413" s="43">
        <v>6</v>
      </c>
      <c r="G413" s="44">
        <v>0.06</v>
      </c>
      <c r="H413" s="44">
        <v>0.36</v>
      </c>
      <c r="I413" s="44">
        <v>0.36</v>
      </c>
      <c r="J413" s="44"/>
      <c r="K413" s="44"/>
      <c r="L413" s="44"/>
      <c r="M413" s="44"/>
      <c r="N413" s="44"/>
      <c r="O413" s="44"/>
      <c r="P413" s="41" t="s">
        <v>154</v>
      </c>
      <c r="Q413" s="140">
        <v>43770</v>
      </c>
      <c r="R413" s="55"/>
    </row>
    <row r="414" ht="24" spans="1:18">
      <c r="A414" s="124" t="s">
        <v>636</v>
      </c>
      <c r="B414" s="125" t="s">
        <v>637</v>
      </c>
      <c r="C414" s="28" t="s">
        <v>280</v>
      </c>
      <c r="D414" s="113" t="s">
        <v>281</v>
      </c>
      <c r="E414" s="29" t="s">
        <v>42</v>
      </c>
      <c r="F414" s="29">
        <v>1</v>
      </c>
      <c r="G414" s="114">
        <v>273.34</v>
      </c>
      <c r="H414" s="114">
        <v>273.34</v>
      </c>
      <c r="I414" s="135"/>
      <c r="J414" s="136"/>
      <c r="K414" s="136"/>
      <c r="L414" s="136"/>
      <c r="M414" s="136"/>
      <c r="N414" s="136"/>
      <c r="O414" s="114">
        <v>273.34</v>
      </c>
      <c r="P414" s="112" t="s">
        <v>637</v>
      </c>
      <c r="Q414" s="141" t="s">
        <v>638</v>
      </c>
      <c r="R414" s="49"/>
    </row>
    <row r="415" spans="1:18">
      <c r="A415" s="126"/>
      <c r="B415" s="119" t="s">
        <v>404</v>
      </c>
      <c r="C415" s="127" t="s">
        <v>184</v>
      </c>
      <c r="D415" s="113" t="s">
        <v>238</v>
      </c>
      <c r="E415" s="29" t="s">
        <v>28</v>
      </c>
      <c r="F415" s="29">
        <v>1</v>
      </c>
      <c r="G415" s="114">
        <v>20</v>
      </c>
      <c r="H415" s="128">
        <v>20</v>
      </c>
      <c r="I415" s="120">
        <v>45</v>
      </c>
      <c r="J415" s="137"/>
      <c r="K415" s="136"/>
      <c r="L415" s="136"/>
      <c r="M415" s="136"/>
      <c r="N415" s="136"/>
      <c r="O415" s="136"/>
      <c r="P415" s="28" t="s">
        <v>154</v>
      </c>
      <c r="Q415" s="141" t="s">
        <v>639</v>
      </c>
      <c r="R415" s="49"/>
    </row>
    <row r="416" spans="1:18">
      <c r="A416" s="126"/>
      <c r="B416" s="119" t="s">
        <v>640</v>
      </c>
      <c r="C416" s="127" t="s">
        <v>49</v>
      </c>
      <c r="D416" s="113" t="s">
        <v>50</v>
      </c>
      <c r="E416" s="29" t="s">
        <v>28</v>
      </c>
      <c r="F416" s="29">
        <v>1</v>
      </c>
      <c r="G416" s="114">
        <v>5</v>
      </c>
      <c r="H416" s="128">
        <v>5</v>
      </c>
      <c r="I416" s="120">
        <v>24</v>
      </c>
      <c r="J416" s="137"/>
      <c r="K416" s="136"/>
      <c r="L416" s="136"/>
      <c r="M416" s="136"/>
      <c r="N416" s="136"/>
      <c r="O416" s="136"/>
      <c r="P416" s="28" t="s">
        <v>154</v>
      </c>
      <c r="Q416" s="141" t="s">
        <v>639</v>
      </c>
      <c r="R416" s="49"/>
    </row>
    <row r="417" spans="1:18">
      <c r="A417" s="126"/>
      <c r="B417" s="129" t="s">
        <v>641</v>
      </c>
      <c r="C417" s="28" t="s">
        <v>169</v>
      </c>
      <c r="D417" s="113" t="s">
        <v>488</v>
      </c>
      <c r="E417" s="29" t="s">
        <v>28</v>
      </c>
      <c r="F417" s="29">
        <v>1</v>
      </c>
      <c r="G417" s="114">
        <v>8</v>
      </c>
      <c r="H417" s="128">
        <v>8</v>
      </c>
      <c r="I417" s="120">
        <v>45</v>
      </c>
      <c r="J417" s="137"/>
      <c r="K417" s="136"/>
      <c r="L417" s="136"/>
      <c r="M417" s="136"/>
      <c r="N417" s="136"/>
      <c r="O417" s="136"/>
      <c r="P417" s="28" t="s">
        <v>154</v>
      </c>
      <c r="Q417" s="141" t="s">
        <v>639</v>
      </c>
      <c r="R417" s="49"/>
    </row>
    <row r="418" spans="1:18">
      <c r="A418" s="126"/>
      <c r="B418" s="112" t="s">
        <v>642</v>
      </c>
      <c r="C418" s="28" t="s">
        <v>210</v>
      </c>
      <c r="D418" s="113" t="s">
        <v>211</v>
      </c>
      <c r="E418" s="29" t="s">
        <v>28</v>
      </c>
      <c r="F418" s="29">
        <v>1</v>
      </c>
      <c r="G418" s="114">
        <v>5</v>
      </c>
      <c r="H418" s="128">
        <v>5</v>
      </c>
      <c r="I418" s="120">
        <v>24</v>
      </c>
      <c r="J418" s="137"/>
      <c r="K418" s="136"/>
      <c r="L418" s="136"/>
      <c r="M418" s="136"/>
      <c r="N418" s="136"/>
      <c r="O418" s="136"/>
      <c r="P418" s="28" t="s">
        <v>154</v>
      </c>
      <c r="Q418" s="141" t="s">
        <v>639</v>
      </c>
      <c r="R418" s="49"/>
    </row>
    <row r="419" ht="48" spans="1:18">
      <c r="A419" s="126"/>
      <c r="B419" s="112" t="s">
        <v>643</v>
      </c>
      <c r="C419" s="130" t="s">
        <v>644</v>
      </c>
      <c r="D419" s="42" t="s">
        <v>645</v>
      </c>
      <c r="E419" s="43" t="s">
        <v>42</v>
      </c>
      <c r="F419" s="43">
        <v>1</v>
      </c>
      <c r="G419" s="120">
        <v>300</v>
      </c>
      <c r="H419" s="120">
        <v>300</v>
      </c>
      <c r="I419" s="120">
        <v>300</v>
      </c>
      <c r="J419" s="138"/>
      <c r="K419" s="139"/>
      <c r="L419" s="139"/>
      <c r="M419" s="139"/>
      <c r="N419" s="139"/>
      <c r="O419" s="139"/>
      <c r="P419" s="41" t="s">
        <v>643</v>
      </c>
      <c r="Q419" s="142">
        <v>43770</v>
      </c>
      <c r="R419" s="49" t="s">
        <v>646</v>
      </c>
    </row>
    <row r="420" ht="72" spans="1:18">
      <c r="A420" s="131"/>
      <c r="B420" s="112" t="s">
        <v>647</v>
      </c>
      <c r="C420" s="28" t="s">
        <v>280</v>
      </c>
      <c r="D420" s="113" t="s">
        <v>281</v>
      </c>
      <c r="E420" s="29" t="s">
        <v>42</v>
      </c>
      <c r="F420" s="29">
        <v>1</v>
      </c>
      <c r="G420" s="114">
        <v>456</v>
      </c>
      <c r="H420" s="114">
        <v>456</v>
      </c>
      <c r="I420" s="114">
        <v>456</v>
      </c>
      <c r="J420" s="136"/>
      <c r="K420" s="136"/>
      <c r="L420" s="136"/>
      <c r="M420" s="136"/>
      <c r="N420" s="136"/>
      <c r="O420" s="136"/>
      <c r="P420" s="28" t="s">
        <v>647</v>
      </c>
      <c r="Q420" s="141" t="s">
        <v>648</v>
      </c>
      <c r="R420" s="49" t="s">
        <v>649</v>
      </c>
    </row>
    <row r="421" spans="1:18">
      <c r="A421" s="41" t="s">
        <v>650</v>
      </c>
      <c r="B421" s="41" t="s">
        <v>651</v>
      </c>
      <c r="C421" s="41" t="s">
        <v>196</v>
      </c>
      <c r="D421" s="42" t="str">
        <f>IF(C421="","",VLOOKUP(C421,[6]采购品目表!A$1:B$65536,2,FALSE))</f>
        <v>审计服务</v>
      </c>
      <c r="E421" s="43" t="s">
        <v>101</v>
      </c>
      <c r="F421" s="43">
        <v>1</v>
      </c>
      <c r="G421" s="44">
        <v>0.6</v>
      </c>
      <c r="H421" s="44">
        <v>0.6</v>
      </c>
      <c r="I421" s="44">
        <v>0.6</v>
      </c>
      <c r="J421" s="44"/>
      <c r="K421" s="44"/>
      <c r="L421" s="44"/>
      <c r="M421" s="44"/>
      <c r="N421" s="44"/>
      <c r="O421" s="44"/>
      <c r="P421" s="41" t="s">
        <v>154</v>
      </c>
      <c r="Q421" s="43">
        <v>20190527</v>
      </c>
      <c r="R421" s="55" t="s">
        <v>652</v>
      </c>
    </row>
    <row r="422" spans="1:18">
      <c r="A422" s="60"/>
      <c r="B422" s="41" t="s">
        <v>653</v>
      </c>
      <c r="C422" s="41" t="s">
        <v>184</v>
      </c>
      <c r="D422" s="42" t="str">
        <f>IF(C422="","",VLOOKUP(C422,[6]采购品目表!A$1:B$65536,2,FALSE))</f>
        <v>台式计算机</v>
      </c>
      <c r="E422" s="43" t="s">
        <v>128</v>
      </c>
      <c r="F422" s="43">
        <v>2</v>
      </c>
      <c r="G422" s="44">
        <v>0.24</v>
      </c>
      <c r="H422" s="44">
        <v>0.48</v>
      </c>
      <c r="I422" s="44">
        <v>0.48</v>
      </c>
      <c r="J422" s="44"/>
      <c r="K422" s="44"/>
      <c r="L422" s="44"/>
      <c r="M422" s="44"/>
      <c r="N422" s="44"/>
      <c r="O422" s="44"/>
      <c r="P422" s="41" t="s">
        <v>154</v>
      </c>
      <c r="Q422" s="43">
        <v>20190401</v>
      </c>
      <c r="R422" s="55" t="s">
        <v>652</v>
      </c>
    </row>
    <row r="423" spans="1:18">
      <c r="A423" s="60"/>
      <c r="B423" s="41" t="s">
        <v>53</v>
      </c>
      <c r="C423" s="41" t="s">
        <v>52</v>
      </c>
      <c r="D423" s="42" t="str">
        <f>IF(C423="","",VLOOKUP(C423,[6]采购品目表!A$1:B$65536,2,FALSE))</f>
        <v>复印机</v>
      </c>
      <c r="E423" s="43" t="s">
        <v>54</v>
      </c>
      <c r="F423" s="43">
        <v>1</v>
      </c>
      <c r="G423" s="44">
        <v>1</v>
      </c>
      <c r="H423" s="44">
        <v>1</v>
      </c>
      <c r="I423" s="44">
        <v>1</v>
      </c>
      <c r="J423" s="44"/>
      <c r="K423" s="44"/>
      <c r="L423" s="44"/>
      <c r="M423" s="44"/>
      <c r="N423" s="44"/>
      <c r="O423" s="44"/>
      <c r="P423" s="41" t="s">
        <v>154</v>
      </c>
      <c r="Q423" s="43">
        <v>20190101</v>
      </c>
      <c r="R423" s="55" t="s">
        <v>652</v>
      </c>
    </row>
    <row r="424" spans="1:18">
      <c r="A424" s="60"/>
      <c r="B424" s="41" t="s">
        <v>56</v>
      </c>
      <c r="C424" s="41" t="s">
        <v>55</v>
      </c>
      <c r="D424" s="42" t="str">
        <f>IF(C424="","",VLOOKUP(C424,[6]采购品目表!A$1:B$65536,2,FALSE))</f>
        <v>复印纸</v>
      </c>
      <c r="E424" s="43" t="s">
        <v>514</v>
      </c>
      <c r="F424" s="43">
        <v>9</v>
      </c>
      <c r="G424" s="44">
        <v>0.024</v>
      </c>
      <c r="H424" s="44">
        <v>0.22</v>
      </c>
      <c r="I424" s="44">
        <v>0.22</v>
      </c>
      <c r="J424" s="44"/>
      <c r="K424" s="44"/>
      <c r="L424" s="44"/>
      <c r="M424" s="44"/>
      <c r="N424" s="44"/>
      <c r="O424" s="44"/>
      <c r="P424" s="41" t="s">
        <v>154</v>
      </c>
      <c r="Q424" s="43">
        <v>20190101</v>
      </c>
      <c r="R424" s="55" t="s">
        <v>652</v>
      </c>
    </row>
    <row r="425" spans="1:18">
      <c r="A425" s="60"/>
      <c r="B425" s="41" t="s">
        <v>654</v>
      </c>
      <c r="C425" s="41" t="s">
        <v>169</v>
      </c>
      <c r="D425" s="42" t="str">
        <f>IF(C425="","",VLOOKUP(C425,[6]采购品目表!A$1:B$65536,2,FALSE))</f>
        <v>家具用具</v>
      </c>
      <c r="E425" s="43" t="s">
        <v>28</v>
      </c>
      <c r="F425" s="43">
        <v>1</v>
      </c>
      <c r="G425" s="44">
        <v>2</v>
      </c>
      <c r="H425" s="44">
        <v>2</v>
      </c>
      <c r="I425" s="44">
        <v>2</v>
      </c>
      <c r="J425" s="44"/>
      <c r="K425" s="44"/>
      <c r="L425" s="44"/>
      <c r="M425" s="44"/>
      <c r="N425" s="44"/>
      <c r="O425" s="44"/>
      <c r="P425" s="41" t="s">
        <v>154</v>
      </c>
      <c r="Q425" s="43">
        <v>20190901</v>
      </c>
      <c r="R425" s="55" t="s">
        <v>652</v>
      </c>
    </row>
    <row r="426" spans="1:18">
      <c r="A426" s="60"/>
      <c r="B426" s="41" t="s">
        <v>655</v>
      </c>
      <c r="C426" s="41" t="s">
        <v>49</v>
      </c>
      <c r="D426" s="42" t="str">
        <f>IF(C426="","",VLOOKUP(C426,[6]采购品目表!A$1:B$65536,2,FALSE))</f>
        <v>硒鼓、粉盒</v>
      </c>
      <c r="E426" s="43" t="s">
        <v>193</v>
      </c>
      <c r="F426" s="43">
        <v>7</v>
      </c>
      <c r="G426" s="44">
        <v>0.028</v>
      </c>
      <c r="H426" s="44">
        <v>0.2</v>
      </c>
      <c r="I426" s="44">
        <v>0.2</v>
      </c>
      <c r="J426" s="44"/>
      <c r="K426" s="44"/>
      <c r="L426" s="44"/>
      <c r="M426" s="44"/>
      <c r="N426" s="44"/>
      <c r="O426" s="44"/>
      <c r="P426" s="41" t="s">
        <v>154</v>
      </c>
      <c r="Q426" s="43">
        <v>20190101</v>
      </c>
      <c r="R426" s="55" t="s">
        <v>652</v>
      </c>
    </row>
    <row r="427" spans="1:18">
      <c r="A427" s="60"/>
      <c r="B427" s="41" t="s">
        <v>656</v>
      </c>
      <c r="C427" s="41" t="s">
        <v>49</v>
      </c>
      <c r="D427" s="42" t="str">
        <f>IF(C427="","",VLOOKUP(C427,[6]采购品目表!A$1:B$65536,2,FALSE))</f>
        <v>硒鼓、粉盒</v>
      </c>
      <c r="E427" s="43" t="s">
        <v>193</v>
      </c>
      <c r="F427" s="43">
        <v>2</v>
      </c>
      <c r="G427" s="44">
        <v>0.043</v>
      </c>
      <c r="H427" s="44">
        <v>0.086</v>
      </c>
      <c r="I427" s="44">
        <v>0.09</v>
      </c>
      <c r="J427" s="44"/>
      <c r="K427" s="44"/>
      <c r="L427" s="44"/>
      <c r="M427" s="44"/>
      <c r="N427" s="44"/>
      <c r="O427" s="44"/>
      <c r="P427" s="41" t="s">
        <v>154</v>
      </c>
      <c r="Q427" s="43">
        <v>20190101</v>
      </c>
      <c r="R427" s="55" t="s">
        <v>652</v>
      </c>
    </row>
    <row r="428" spans="1:18">
      <c r="A428" s="60"/>
      <c r="B428" s="41" t="s">
        <v>211</v>
      </c>
      <c r="C428" s="41" t="s">
        <v>210</v>
      </c>
      <c r="D428" s="42" t="str">
        <f>IF(C428="","",VLOOKUP(C428,[6]采购品目表!A$1:B$65536,2,FALSE))</f>
        <v>计算机设备维修和保养服务</v>
      </c>
      <c r="E428" s="43" t="s">
        <v>28</v>
      </c>
      <c r="F428" s="43">
        <v>1</v>
      </c>
      <c r="G428" s="44">
        <v>0.3</v>
      </c>
      <c r="H428" s="44">
        <v>0.3</v>
      </c>
      <c r="I428" s="44">
        <v>0.3</v>
      </c>
      <c r="J428" s="44"/>
      <c r="K428" s="44"/>
      <c r="L428" s="44"/>
      <c r="M428" s="44"/>
      <c r="N428" s="44"/>
      <c r="O428" s="44"/>
      <c r="P428" s="41" t="s">
        <v>154</v>
      </c>
      <c r="Q428" s="43">
        <v>20190101</v>
      </c>
      <c r="R428" s="55" t="s">
        <v>652</v>
      </c>
    </row>
    <row r="429" spans="1:18">
      <c r="A429" s="60"/>
      <c r="B429" s="41" t="s">
        <v>579</v>
      </c>
      <c r="C429" s="41" t="s">
        <v>379</v>
      </c>
      <c r="D429" s="42" t="str">
        <f>IF(C429="","",VLOOKUP(C429,[6]采购品目表!A$1:B$65536,2,FALSE))</f>
        <v>办公设备维修和保养服</v>
      </c>
      <c r="E429" s="43" t="s">
        <v>28</v>
      </c>
      <c r="F429" s="43">
        <v>1</v>
      </c>
      <c r="G429" s="44">
        <v>0.2</v>
      </c>
      <c r="H429" s="44">
        <v>0.2</v>
      </c>
      <c r="I429" s="44">
        <v>0.2</v>
      </c>
      <c r="J429" s="44"/>
      <c r="K429" s="44"/>
      <c r="L429" s="44"/>
      <c r="M429" s="44"/>
      <c r="N429" s="44"/>
      <c r="O429" s="44"/>
      <c r="P429" s="41" t="s">
        <v>154</v>
      </c>
      <c r="Q429" s="43">
        <v>20190101</v>
      </c>
      <c r="R429" s="55" t="s">
        <v>652</v>
      </c>
    </row>
    <row r="430" spans="1:18">
      <c r="A430" s="132" t="s">
        <v>657</v>
      </c>
      <c r="B430" s="92" t="s">
        <v>658</v>
      </c>
      <c r="C430" s="92" t="s">
        <v>309</v>
      </c>
      <c r="D430" s="93" t="s">
        <v>310</v>
      </c>
      <c r="E430" s="94" t="s">
        <v>42</v>
      </c>
      <c r="F430" s="94">
        <v>1</v>
      </c>
      <c r="G430" s="95">
        <v>1</v>
      </c>
      <c r="H430" s="95">
        <v>110.39</v>
      </c>
      <c r="I430" s="95">
        <v>110.39</v>
      </c>
      <c r="J430" s="95"/>
      <c r="K430" s="95"/>
      <c r="L430" s="95"/>
      <c r="M430" s="95"/>
      <c r="N430" s="95"/>
      <c r="O430" s="95"/>
      <c r="P430" s="92" t="s">
        <v>659</v>
      </c>
      <c r="Q430" s="94">
        <v>20190128</v>
      </c>
      <c r="R430" s="117"/>
    </row>
    <row r="431" spans="1:18">
      <c r="A431" s="133"/>
      <c r="B431" s="92" t="s">
        <v>583</v>
      </c>
      <c r="C431" s="92" t="s">
        <v>55</v>
      </c>
      <c r="D431" s="93" t="s">
        <v>56</v>
      </c>
      <c r="E431" s="94" t="s">
        <v>28</v>
      </c>
      <c r="F431" s="94">
        <v>1</v>
      </c>
      <c r="G431" s="95">
        <v>0.85</v>
      </c>
      <c r="H431" s="95">
        <v>0.85</v>
      </c>
      <c r="I431" s="95">
        <v>0.85</v>
      </c>
      <c r="J431" s="95"/>
      <c r="K431" s="95"/>
      <c r="L431" s="95"/>
      <c r="M431" s="95"/>
      <c r="N431" s="95"/>
      <c r="O431" s="95"/>
      <c r="P431" s="92" t="s">
        <v>154</v>
      </c>
      <c r="Q431" s="94">
        <v>20190410</v>
      </c>
      <c r="R431" s="117"/>
    </row>
    <row r="432" spans="1:18">
      <c r="A432" s="133"/>
      <c r="B432" s="92" t="s">
        <v>583</v>
      </c>
      <c r="C432" s="92" t="s">
        <v>49</v>
      </c>
      <c r="D432" s="93" t="s">
        <v>50</v>
      </c>
      <c r="E432" s="94" t="s">
        <v>28</v>
      </c>
      <c r="F432" s="94">
        <v>1</v>
      </c>
      <c r="G432" s="95">
        <v>1.15</v>
      </c>
      <c r="H432" s="95">
        <v>1.15</v>
      </c>
      <c r="I432" s="95">
        <v>1.15</v>
      </c>
      <c r="J432" s="95"/>
      <c r="K432" s="95"/>
      <c r="L432" s="95"/>
      <c r="M432" s="95"/>
      <c r="N432" s="95"/>
      <c r="O432" s="95"/>
      <c r="P432" s="92" t="s">
        <v>154</v>
      </c>
      <c r="Q432" s="94">
        <v>20190410</v>
      </c>
      <c r="R432" s="117"/>
    </row>
    <row r="433" spans="1:18">
      <c r="A433" s="133"/>
      <c r="B433" s="92" t="s">
        <v>244</v>
      </c>
      <c r="C433" s="92" t="s">
        <v>315</v>
      </c>
      <c r="D433" s="93" t="s">
        <v>416</v>
      </c>
      <c r="E433" s="94" t="s">
        <v>128</v>
      </c>
      <c r="F433" s="94">
        <v>2</v>
      </c>
      <c r="G433" s="95">
        <v>0.28</v>
      </c>
      <c r="H433" s="95">
        <v>0.55</v>
      </c>
      <c r="I433" s="95">
        <v>0.55</v>
      </c>
      <c r="J433" s="95"/>
      <c r="K433" s="95"/>
      <c r="L433" s="95"/>
      <c r="M433" s="95"/>
      <c r="N433" s="95"/>
      <c r="O433" s="95"/>
      <c r="P433" s="92" t="s">
        <v>154</v>
      </c>
      <c r="Q433" s="94">
        <v>20190410</v>
      </c>
      <c r="R433" s="117"/>
    </row>
    <row r="434" spans="1:18">
      <c r="A434" s="133"/>
      <c r="B434" s="92" t="s">
        <v>244</v>
      </c>
      <c r="C434" s="92" t="s">
        <v>52</v>
      </c>
      <c r="D434" s="93" t="s">
        <v>53</v>
      </c>
      <c r="E434" s="94" t="s">
        <v>128</v>
      </c>
      <c r="F434" s="94">
        <v>1</v>
      </c>
      <c r="G434" s="95">
        <v>2</v>
      </c>
      <c r="H434" s="95">
        <v>2</v>
      </c>
      <c r="I434" s="95">
        <v>2</v>
      </c>
      <c r="J434" s="95"/>
      <c r="K434" s="95"/>
      <c r="L434" s="95"/>
      <c r="M434" s="95"/>
      <c r="N434" s="95"/>
      <c r="O434" s="95"/>
      <c r="P434" s="92" t="s">
        <v>154</v>
      </c>
      <c r="Q434" s="94">
        <v>20190410</v>
      </c>
      <c r="R434" s="117"/>
    </row>
    <row r="435" spans="1:18">
      <c r="A435" s="134"/>
      <c r="B435" s="92" t="s">
        <v>238</v>
      </c>
      <c r="C435" s="92" t="s">
        <v>184</v>
      </c>
      <c r="D435" s="93" t="s">
        <v>238</v>
      </c>
      <c r="E435" s="94" t="s">
        <v>499</v>
      </c>
      <c r="F435" s="94">
        <v>3</v>
      </c>
      <c r="G435" s="95">
        <v>0.6</v>
      </c>
      <c r="H435" s="95">
        <v>1.79</v>
      </c>
      <c r="I435" s="95">
        <v>1.79</v>
      </c>
      <c r="J435" s="95"/>
      <c r="K435" s="95"/>
      <c r="L435" s="95"/>
      <c r="M435" s="95"/>
      <c r="N435" s="95"/>
      <c r="O435" s="95"/>
      <c r="P435" s="92" t="s">
        <v>154</v>
      </c>
      <c r="Q435" s="94">
        <v>20190410</v>
      </c>
      <c r="R435" s="117"/>
    </row>
    <row r="436" spans="1:18">
      <c r="A436" s="41" t="s">
        <v>660</v>
      </c>
      <c r="B436" s="41" t="s">
        <v>661</v>
      </c>
      <c r="C436" s="41" t="s">
        <v>196</v>
      </c>
      <c r="D436" s="42" t="s">
        <v>197</v>
      </c>
      <c r="E436" s="43" t="s">
        <v>42</v>
      </c>
      <c r="F436" s="43">
        <v>1</v>
      </c>
      <c r="G436" s="44">
        <v>1.1</v>
      </c>
      <c r="H436" s="44">
        <v>1.1</v>
      </c>
      <c r="I436" s="44"/>
      <c r="J436" s="44"/>
      <c r="K436" s="44"/>
      <c r="L436" s="44">
        <v>1.1</v>
      </c>
      <c r="M436" s="44"/>
      <c r="N436" s="44"/>
      <c r="O436" s="44"/>
      <c r="P436" s="41"/>
      <c r="Q436" s="55">
        <v>43480</v>
      </c>
      <c r="R436" s="55"/>
    </row>
    <row r="437" spans="1:18">
      <c r="A437" s="41"/>
      <c r="B437" s="41" t="s">
        <v>662</v>
      </c>
      <c r="C437" s="41" t="s">
        <v>175</v>
      </c>
      <c r="D437" s="42" t="s">
        <v>174</v>
      </c>
      <c r="E437" s="43" t="s">
        <v>28</v>
      </c>
      <c r="F437" s="43">
        <v>1</v>
      </c>
      <c r="G437" s="44">
        <v>0.2</v>
      </c>
      <c r="H437" s="44">
        <v>0.2</v>
      </c>
      <c r="I437" s="44"/>
      <c r="J437" s="44"/>
      <c r="K437" s="44"/>
      <c r="L437" s="44">
        <v>0.2</v>
      </c>
      <c r="M437" s="44"/>
      <c r="N437" s="44"/>
      <c r="O437" s="44"/>
      <c r="P437" s="41"/>
      <c r="Q437" s="55">
        <v>43497</v>
      </c>
      <c r="R437" s="55"/>
    </row>
    <row r="438" spans="1:18">
      <c r="A438" s="41"/>
      <c r="B438" s="41" t="s">
        <v>579</v>
      </c>
      <c r="C438" s="41" t="s">
        <v>379</v>
      </c>
      <c r="D438" s="42" t="s">
        <v>579</v>
      </c>
      <c r="E438" s="43" t="s">
        <v>42</v>
      </c>
      <c r="F438" s="43">
        <v>1</v>
      </c>
      <c r="G438" s="44">
        <v>2.8</v>
      </c>
      <c r="H438" s="44">
        <v>2.8</v>
      </c>
      <c r="I438" s="44"/>
      <c r="J438" s="44"/>
      <c r="K438" s="44"/>
      <c r="L438" s="44">
        <v>2.8</v>
      </c>
      <c r="M438" s="44"/>
      <c r="N438" s="44"/>
      <c r="O438" s="44"/>
      <c r="P438" s="41"/>
      <c r="Q438" s="55">
        <v>43534</v>
      </c>
      <c r="R438" s="55"/>
    </row>
    <row r="439" spans="1:18">
      <c r="A439" s="41"/>
      <c r="B439" s="41" t="s">
        <v>663</v>
      </c>
      <c r="C439" s="41" t="s">
        <v>55</v>
      </c>
      <c r="D439" s="42" t="s">
        <v>56</v>
      </c>
      <c r="E439" s="43" t="s">
        <v>28</v>
      </c>
      <c r="F439" s="43">
        <v>1</v>
      </c>
      <c r="G439" s="44">
        <v>0.3</v>
      </c>
      <c r="H439" s="44">
        <v>0.3</v>
      </c>
      <c r="I439" s="44"/>
      <c r="J439" s="44"/>
      <c r="K439" s="44"/>
      <c r="L439" s="44">
        <v>0.3</v>
      </c>
      <c r="M439" s="44"/>
      <c r="N439" s="44"/>
      <c r="O439" s="44"/>
      <c r="P439" s="41"/>
      <c r="Q439" s="55">
        <v>43573</v>
      </c>
      <c r="R439" s="55"/>
    </row>
    <row r="440" spans="1:18">
      <c r="A440" s="41"/>
      <c r="B440" s="41" t="s">
        <v>664</v>
      </c>
      <c r="C440" s="41" t="s">
        <v>200</v>
      </c>
      <c r="D440" s="42" t="s">
        <v>201</v>
      </c>
      <c r="E440" s="43" t="s">
        <v>42</v>
      </c>
      <c r="F440" s="43">
        <v>1</v>
      </c>
      <c r="G440" s="44">
        <v>2.9</v>
      </c>
      <c r="H440" s="44">
        <v>2.9</v>
      </c>
      <c r="I440" s="44"/>
      <c r="J440" s="44"/>
      <c r="K440" s="44"/>
      <c r="L440" s="44">
        <v>2.9</v>
      </c>
      <c r="M440" s="44"/>
      <c r="N440" s="44"/>
      <c r="O440" s="44"/>
      <c r="P440" s="41"/>
      <c r="Q440" s="55">
        <v>43671</v>
      </c>
      <c r="R440" s="55"/>
    </row>
    <row r="441" spans="1:18">
      <c r="A441" s="41"/>
      <c r="B441" s="41" t="s">
        <v>665</v>
      </c>
      <c r="C441" s="41" t="s">
        <v>196</v>
      </c>
      <c r="D441" s="42" t="s">
        <v>197</v>
      </c>
      <c r="E441" s="43" t="s">
        <v>42</v>
      </c>
      <c r="F441" s="43">
        <v>1</v>
      </c>
      <c r="G441" s="44">
        <v>12.8</v>
      </c>
      <c r="H441" s="44">
        <v>12.8</v>
      </c>
      <c r="I441" s="44"/>
      <c r="J441" s="44"/>
      <c r="K441" s="44"/>
      <c r="L441" s="44">
        <v>12.8</v>
      </c>
      <c r="M441" s="44"/>
      <c r="N441" s="44"/>
      <c r="O441" s="44"/>
      <c r="P441" s="41"/>
      <c r="Q441" s="55">
        <v>43697</v>
      </c>
      <c r="R441" s="55"/>
    </row>
    <row r="442" spans="1:18">
      <c r="A442" s="41"/>
      <c r="B442" s="41" t="s">
        <v>666</v>
      </c>
      <c r="C442" s="41" t="s">
        <v>49</v>
      </c>
      <c r="D442" s="42" t="s">
        <v>50</v>
      </c>
      <c r="E442" s="43" t="s">
        <v>28</v>
      </c>
      <c r="F442" s="43">
        <v>1</v>
      </c>
      <c r="G442" s="44">
        <v>0.33</v>
      </c>
      <c r="H442" s="44">
        <v>0.33</v>
      </c>
      <c r="I442" s="44"/>
      <c r="J442" s="44"/>
      <c r="K442" s="44"/>
      <c r="L442" s="44">
        <v>0.33</v>
      </c>
      <c r="M442" s="44"/>
      <c r="N442" s="44"/>
      <c r="O442" s="44"/>
      <c r="P442" s="41"/>
      <c r="Q442" s="55">
        <v>43697</v>
      </c>
      <c r="R442" s="55"/>
    </row>
    <row r="443" spans="1:18">
      <c r="A443" s="41"/>
      <c r="B443" s="41" t="s">
        <v>667</v>
      </c>
      <c r="C443" s="41" t="s">
        <v>26</v>
      </c>
      <c r="D443" s="42" t="s">
        <v>27</v>
      </c>
      <c r="E443" s="43" t="s">
        <v>42</v>
      </c>
      <c r="F443" s="43">
        <v>1</v>
      </c>
      <c r="G443" s="44">
        <v>106.8</v>
      </c>
      <c r="H443" s="44">
        <v>106.8</v>
      </c>
      <c r="I443" s="44"/>
      <c r="J443" s="44"/>
      <c r="K443" s="44"/>
      <c r="L443" s="44">
        <v>106.8</v>
      </c>
      <c r="M443" s="44"/>
      <c r="N443" s="44"/>
      <c r="O443" s="44"/>
      <c r="P443" s="41"/>
      <c r="Q443" s="55">
        <v>43718</v>
      </c>
      <c r="R443" s="55"/>
    </row>
    <row r="444" spans="1:18">
      <c r="A444" s="41"/>
      <c r="B444" s="41" t="s">
        <v>668</v>
      </c>
      <c r="C444" s="41" t="s">
        <v>171</v>
      </c>
      <c r="D444" s="42" t="s">
        <v>345</v>
      </c>
      <c r="E444" s="43" t="s">
        <v>28</v>
      </c>
      <c r="F444" s="43">
        <v>1</v>
      </c>
      <c r="G444" s="44">
        <v>0.6</v>
      </c>
      <c r="H444" s="44">
        <v>0.6</v>
      </c>
      <c r="I444" s="44"/>
      <c r="J444" s="44"/>
      <c r="K444" s="44"/>
      <c r="L444" s="44">
        <v>0.6</v>
      </c>
      <c r="M444" s="44"/>
      <c r="N444" s="44"/>
      <c r="O444" s="44"/>
      <c r="P444" s="41"/>
      <c r="Q444" s="55">
        <v>43718</v>
      </c>
      <c r="R444" s="55"/>
    </row>
    <row r="445" spans="1:18">
      <c r="A445" s="41"/>
      <c r="B445" s="41" t="s">
        <v>669</v>
      </c>
      <c r="C445" s="41" t="s">
        <v>184</v>
      </c>
      <c r="D445" s="42" t="s">
        <v>238</v>
      </c>
      <c r="E445" s="43" t="s">
        <v>128</v>
      </c>
      <c r="F445" s="43">
        <v>1</v>
      </c>
      <c r="G445" s="44">
        <v>0.7</v>
      </c>
      <c r="H445" s="44">
        <v>0.7</v>
      </c>
      <c r="I445" s="44"/>
      <c r="J445" s="44"/>
      <c r="K445" s="44"/>
      <c r="L445" s="44">
        <v>0.7</v>
      </c>
      <c r="M445" s="44"/>
      <c r="N445" s="44"/>
      <c r="O445" s="44"/>
      <c r="P445" s="41"/>
      <c r="Q445" s="55">
        <v>43718</v>
      </c>
      <c r="R445" s="55"/>
    </row>
    <row r="446" spans="1:18">
      <c r="A446" s="41"/>
      <c r="B446" s="41" t="s">
        <v>670</v>
      </c>
      <c r="C446" s="41" t="s">
        <v>157</v>
      </c>
      <c r="D446" s="42" t="s">
        <v>156</v>
      </c>
      <c r="E446" s="43" t="s">
        <v>28</v>
      </c>
      <c r="F446" s="43">
        <v>1</v>
      </c>
      <c r="G446" s="44">
        <v>1.2</v>
      </c>
      <c r="H446" s="44">
        <v>1.2</v>
      </c>
      <c r="I446" s="44"/>
      <c r="J446" s="44"/>
      <c r="K446" s="44"/>
      <c r="L446" s="44">
        <v>1.2</v>
      </c>
      <c r="M446" s="44"/>
      <c r="N446" s="44"/>
      <c r="O446" s="44"/>
      <c r="P446" s="41"/>
      <c r="Q446" s="55">
        <v>43718</v>
      </c>
      <c r="R446" s="55"/>
    </row>
    <row r="447" customHeight="1" spans="1:18">
      <c r="A447" s="40" t="s">
        <v>671</v>
      </c>
      <c r="B447" s="41" t="s">
        <v>669</v>
      </c>
      <c r="C447" s="69" t="s">
        <v>184</v>
      </c>
      <c r="D447" s="42" t="s">
        <v>238</v>
      </c>
      <c r="E447" s="43" t="s">
        <v>128</v>
      </c>
      <c r="F447" s="43">
        <v>3</v>
      </c>
      <c r="G447" s="44">
        <v>0.5</v>
      </c>
      <c r="H447" s="44">
        <v>1.5</v>
      </c>
      <c r="I447" s="44">
        <v>1.5</v>
      </c>
      <c r="J447" s="44"/>
      <c r="K447" s="44"/>
      <c r="L447" s="44"/>
      <c r="M447" s="44"/>
      <c r="N447" s="44"/>
      <c r="O447" s="44"/>
      <c r="P447" s="41" t="s">
        <v>154</v>
      </c>
      <c r="Q447" s="85">
        <v>43626</v>
      </c>
      <c r="R447" s="55"/>
    </row>
    <row r="448" spans="1:18">
      <c r="A448" s="45"/>
      <c r="B448" s="41" t="s">
        <v>672</v>
      </c>
      <c r="C448" s="41" t="s">
        <v>500</v>
      </c>
      <c r="D448" s="42" t="s">
        <v>501</v>
      </c>
      <c r="E448" s="43" t="s">
        <v>128</v>
      </c>
      <c r="F448" s="43">
        <v>1</v>
      </c>
      <c r="G448" s="44">
        <v>0.2</v>
      </c>
      <c r="H448" s="44">
        <v>0.2</v>
      </c>
      <c r="I448" s="44">
        <v>0.2</v>
      </c>
      <c r="J448" s="44"/>
      <c r="K448" s="44"/>
      <c r="L448" s="44"/>
      <c r="M448" s="44"/>
      <c r="N448" s="44"/>
      <c r="O448" s="44"/>
      <c r="P448" s="41" t="s">
        <v>154</v>
      </c>
      <c r="Q448" s="85">
        <v>43626</v>
      </c>
      <c r="R448" s="55"/>
    </row>
    <row r="449" spans="1:18">
      <c r="A449" s="45"/>
      <c r="B449" s="41" t="s">
        <v>673</v>
      </c>
      <c r="C449" s="41" t="s">
        <v>236</v>
      </c>
      <c r="D449" s="42" t="s">
        <v>431</v>
      </c>
      <c r="E449" s="43" t="s">
        <v>28</v>
      </c>
      <c r="F449" s="43">
        <v>1</v>
      </c>
      <c r="G449" s="44">
        <v>1.5</v>
      </c>
      <c r="H449" s="44">
        <v>1.5</v>
      </c>
      <c r="I449" s="44">
        <v>1.5</v>
      </c>
      <c r="J449" s="44"/>
      <c r="K449" s="44"/>
      <c r="L449" s="44"/>
      <c r="M449" s="44"/>
      <c r="N449" s="44"/>
      <c r="O449" s="44"/>
      <c r="P449" s="41" t="s">
        <v>154</v>
      </c>
      <c r="Q449" s="85">
        <v>43626</v>
      </c>
      <c r="R449" s="55"/>
    </row>
    <row r="450" spans="1:18">
      <c r="A450" s="45"/>
      <c r="B450" s="41" t="s">
        <v>674</v>
      </c>
      <c r="C450" s="41" t="s">
        <v>610</v>
      </c>
      <c r="D450" s="42" t="s">
        <v>611</v>
      </c>
      <c r="E450" s="43" t="s">
        <v>128</v>
      </c>
      <c r="F450" s="43">
        <v>1</v>
      </c>
      <c r="G450" s="44">
        <v>0.33</v>
      </c>
      <c r="H450" s="44">
        <v>0.33</v>
      </c>
      <c r="I450" s="44">
        <v>0.33</v>
      </c>
      <c r="J450" s="44"/>
      <c r="K450" s="44"/>
      <c r="L450" s="44"/>
      <c r="M450" s="44"/>
      <c r="N450" s="44"/>
      <c r="O450" s="44"/>
      <c r="P450" s="41" t="s">
        <v>154</v>
      </c>
      <c r="Q450" s="85">
        <v>43475</v>
      </c>
      <c r="R450" s="55"/>
    </row>
    <row r="451" spans="1:18">
      <c r="A451" s="45"/>
      <c r="B451" s="41" t="s">
        <v>666</v>
      </c>
      <c r="C451" s="41" t="s">
        <v>49</v>
      </c>
      <c r="D451" s="42" t="s">
        <v>50</v>
      </c>
      <c r="E451" s="43" t="s">
        <v>28</v>
      </c>
      <c r="F451" s="43">
        <v>1</v>
      </c>
      <c r="G451" s="44">
        <v>1</v>
      </c>
      <c r="H451" s="44">
        <v>1</v>
      </c>
      <c r="I451" s="44">
        <v>1</v>
      </c>
      <c r="J451" s="44"/>
      <c r="K451" s="44"/>
      <c r="L451" s="44"/>
      <c r="M451" s="44"/>
      <c r="N451" s="44"/>
      <c r="O451" s="44"/>
      <c r="P451" s="41" t="s">
        <v>154</v>
      </c>
      <c r="Q451" s="85">
        <v>43475</v>
      </c>
      <c r="R451" s="55"/>
    </row>
    <row r="452" spans="1:18">
      <c r="A452" s="45"/>
      <c r="B452" s="41" t="s">
        <v>663</v>
      </c>
      <c r="C452" s="41" t="s">
        <v>55</v>
      </c>
      <c r="D452" s="42" t="s">
        <v>56</v>
      </c>
      <c r="E452" s="43" t="s">
        <v>514</v>
      </c>
      <c r="F452" s="43">
        <v>10</v>
      </c>
      <c r="G452" s="44">
        <v>0.03</v>
      </c>
      <c r="H452" s="44">
        <v>0.3</v>
      </c>
      <c r="I452" s="44">
        <v>0.3</v>
      </c>
      <c r="J452" s="44"/>
      <c r="K452" s="44"/>
      <c r="L452" s="44"/>
      <c r="M452" s="44"/>
      <c r="N452" s="44"/>
      <c r="O452" s="44"/>
      <c r="P452" s="41" t="s">
        <v>154</v>
      </c>
      <c r="Q452" s="85">
        <v>43532</v>
      </c>
      <c r="R452" s="55"/>
    </row>
    <row r="453" spans="1:18">
      <c r="A453" s="45"/>
      <c r="B453" s="41" t="s">
        <v>675</v>
      </c>
      <c r="C453" s="41" t="s">
        <v>75</v>
      </c>
      <c r="D453" s="42" t="s">
        <v>76</v>
      </c>
      <c r="E453" s="43" t="s">
        <v>42</v>
      </c>
      <c r="F453" s="43">
        <v>1</v>
      </c>
      <c r="G453" s="44">
        <v>1.1</v>
      </c>
      <c r="H453" s="44">
        <v>1.1</v>
      </c>
      <c r="I453" s="44">
        <v>1.1</v>
      </c>
      <c r="J453" s="44"/>
      <c r="K453" s="44"/>
      <c r="L453" s="44"/>
      <c r="M453" s="44"/>
      <c r="N453" s="44"/>
      <c r="O453" s="44"/>
      <c r="P453" s="41" t="s">
        <v>154</v>
      </c>
      <c r="Q453" s="85">
        <v>43626</v>
      </c>
      <c r="R453" s="55"/>
    </row>
    <row r="454" spans="1:18">
      <c r="A454" s="56"/>
      <c r="B454" s="41" t="s">
        <v>676</v>
      </c>
      <c r="C454" s="41" t="s">
        <v>164</v>
      </c>
      <c r="D454" s="42" t="s">
        <v>163</v>
      </c>
      <c r="E454" s="43" t="s">
        <v>128</v>
      </c>
      <c r="F454" s="43">
        <v>1</v>
      </c>
      <c r="G454" s="44">
        <v>0.65</v>
      </c>
      <c r="H454" s="44">
        <v>0.65</v>
      </c>
      <c r="I454" s="44">
        <v>0.65</v>
      </c>
      <c r="J454" s="44"/>
      <c r="K454" s="44"/>
      <c r="L454" s="44"/>
      <c r="M454" s="44"/>
      <c r="N454" s="44"/>
      <c r="O454" s="44"/>
      <c r="P454" s="41" t="s">
        <v>154</v>
      </c>
      <c r="Q454" s="85">
        <v>43698</v>
      </c>
      <c r="R454" s="55"/>
    </row>
    <row r="455" spans="1:18">
      <c r="A455" s="143" t="s">
        <v>677</v>
      </c>
      <c r="B455" s="144" t="s">
        <v>678</v>
      </c>
      <c r="C455" s="144" t="s">
        <v>184</v>
      </c>
      <c r="D455" s="145" t="s">
        <v>238</v>
      </c>
      <c r="E455" s="146" t="s">
        <v>128</v>
      </c>
      <c r="F455" s="147">
        <v>4</v>
      </c>
      <c r="G455" s="148">
        <v>0.5</v>
      </c>
      <c r="H455" s="148">
        <v>2</v>
      </c>
      <c r="I455" s="167">
        <v>2</v>
      </c>
      <c r="J455" s="167"/>
      <c r="K455" s="167"/>
      <c r="L455" s="167"/>
      <c r="M455" s="167"/>
      <c r="N455" s="167"/>
      <c r="O455" s="167"/>
      <c r="P455" s="144" t="s">
        <v>154</v>
      </c>
      <c r="Q455" s="146">
        <v>20190930</v>
      </c>
      <c r="R455" s="169"/>
    </row>
    <row r="456" spans="1:18">
      <c r="A456" s="149"/>
      <c r="B456" s="144" t="s">
        <v>678</v>
      </c>
      <c r="C456" s="144" t="s">
        <v>157</v>
      </c>
      <c r="D456" s="145" t="s">
        <v>156</v>
      </c>
      <c r="E456" s="146" t="s">
        <v>128</v>
      </c>
      <c r="F456" s="147">
        <v>2</v>
      </c>
      <c r="G456" s="148">
        <v>0.7</v>
      </c>
      <c r="H456" s="148">
        <v>1.4</v>
      </c>
      <c r="I456" s="167">
        <v>1.4</v>
      </c>
      <c r="J456" s="167"/>
      <c r="K456" s="167"/>
      <c r="L456" s="167"/>
      <c r="M456" s="167"/>
      <c r="N456" s="167"/>
      <c r="O456" s="167"/>
      <c r="P456" s="144" t="s">
        <v>154</v>
      </c>
      <c r="Q456" s="146">
        <v>20190930</v>
      </c>
      <c r="R456" s="169"/>
    </row>
    <row r="457" spans="1:18">
      <c r="A457" s="149"/>
      <c r="B457" s="144" t="s">
        <v>170</v>
      </c>
      <c r="C457" s="144" t="s">
        <v>171</v>
      </c>
      <c r="D457" s="145" t="s">
        <v>679</v>
      </c>
      <c r="E457" s="146" t="s">
        <v>128</v>
      </c>
      <c r="F457" s="147">
        <v>1</v>
      </c>
      <c r="G457" s="148">
        <v>0.12</v>
      </c>
      <c r="H457" s="148">
        <v>0.12</v>
      </c>
      <c r="I457" s="167">
        <v>0.12</v>
      </c>
      <c r="J457" s="167"/>
      <c r="K457" s="167"/>
      <c r="L457" s="167"/>
      <c r="M457" s="167"/>
      <c r="N457" s="167"/>
      <c r="O457" s="167"/>
      <c r="P457" s="144" t="s">
        <v>154</v>
      </c>
      <c r="Q457" s="146">
        <v>20190930</v>
      </c>
      <c r="R457" s="169"/>
    </row>
    <row r="458" spans="1:18">
      <c r="A458" s="149"/>
      <c r="B458" s="144" t="s">
        <v>170</v>
      </c>
      <c r="C458" s="144" t="s">
        <v>610</v>
      </c>
      <c r="D458" s="145" t="s">
        <v>680</v>
      </c>
      <c r="E458" s="146" t="s">
        <v>128</v>
      </c>
      <c r="F458" s="147">
        <v>1</v>
      </c>
      <c r="G458" s="148">
        <v>0.2</v>
      </c>
      <c r="H458" s="148">
        <v>0.2</v>
      </c>
      <c r="I458" s="167">
        <v>0.2</v>
      </c>
      <c r="J458" s="167"/>
      <c r="K458" s="167"/>
      <c r="L458" s="167"/>
      <c r="M458" s="167"/>
      <c r="N458" s="167"/>
      <c r="O458" s="167"/>
      <c r="P458" s="144" t="s">
        <v>154</v>
      </c>
      <c r="Q458" s="146">
        <v>20190930</v>
      </c>
      <c r="R458" s="169"/>
    </row>
    <row r="459" spans="1:18">
      <c r="A459" s="149"/>
      <c r="B459" s="144" t="s">
        <v>170</v>
      </c>
      <c r="C459" s="144" t="s">
        <v>610</v>
      </c>
      <c r="D459" s="145" t="s">
        <v>681</v>
      </c>
      <c r="E459" s="146" t="s">
        <v>128</v>
      </c>
      <c r="F459" s="147">
        <v>1</v>
      </c>
      <c r="G459" s="148">
        <v>1.5</v>
      </c>
      <c r="H459" s="148">
        <v>1.5</v>
      </c>
      <c r="I459" s="167">
        <v>1.5</v>
      </c>
      <c r="J459" s="167"/>
      <c r="K459" s="167"/>
      <c r="L459" s="167"/>
      <c r="M459" s="167"/>
      <c r="N459" s="167"/>
      <c r="O459" s="167"/>
      <c r="P459" s="144" t="s">
        <v>154</v>
      </c>
      <c r="Q459" s="146">
        <v>20190930</v>
      </c>
      <c r="R459" s="169"/>
    </row>
    <row r="460" spans="1:18">
      <c r="A460" s="149"/>
      <c r="B460" s="144" t="s">
        <v>170</v>
      </c>
      <c r="C460" s="144" t="s">
        <v>500</v>
      </c>
      <c r="D460" s="145" t="s">
        <v>501</v>
      </c>
      <c r="E460" s="146" t="s">
        <v>128</v>
      </c>
      <c r="F460" s="147">
        <v>1</v>
      </c>
      <c r="G460" s="148">
        <v>0.3</v>
      </c>
      <c r="H460" s="148">
        <v>0.3</v>
      </c>
      <c r="I460" s="167">
        <v>0.3</v>
      </c>
      <c r="J460" s="167"/>
      <c r="K460" s="167"/>
      <c r="L460" s="167"/>
      <c r="M460" s="167"/>
      <c r="N460" s="167"/>
      <c r="O460" s="167"/>
      <c r="P460" s="144" t="s">
        <v>154</v>
      </c>
      <c r="Q460" s="146">
        <v>20190930</v>
      </c>
      <c r="R460" s="169"/>
    </row>
    <row r="461" spans="1:18">
      <c r="A461" s="149"/>
      <c r="B461" s="144" t="s">
        <v>244</v>
      </c>
      <c r="C461" s="144" t="s">
        <v>52</v>
      </c>
      <c r="D461" s="145" t="s">
        <v>53</v>
      </c>
      <c r="E461" s="146" t="s">
        <v>128</v>
      </c>
      <c r="F461" s="147">
        <v>1</v>
      </c>
      <c r="G461" s="148">
        <v>3.5</v>
      </c>
      <c r="H461" s="148">
        <v>3.5</v>
      </c>
      <c r="I461" s="167">
        <v>3.5</v>
      </c>
      <c r="J461" s="167"/>
      <c r="K461" s="167"/>
      <c r="L461" s="167"/>
      <c r="M461" s="167"/>
      <c r="N461" s="167"/>
      <c r="O461" s="167"/>
      <c r="P461" s="144" t="s">
        <v>154</v>
      </c>
      <c r="Q461" s="146">
        <v>20190930</v>
      </c>
      <c r="R461" s="169"/>
    </row>
    <row r="462" spans="1:18">
      <c r="A462" s="149"/>
      <c r="B462" s="144" t="s">
        <v>244</v>
      </c>
      <c r="C462" s="144" t="s">
        <v>173</v>
      </c>
      <c r="D462" s="145" t="s">
        <v>172</v>
      </c>
      <c r="E462" s="146" t="s">
        <v>128</v>
      </c>
      <c r="F462" s="147">
        <v>1</v>
      </c>
      <c r="G462" s="148">
        <v>0.4</v>
      </c>
      <c r="H462" s="148">
        <v>0.4</v>
      </c>
      <c r="I462" s="167">
        <v>0.4</v>
      </c>
      <c r="J462" s="167"/>
      <c r="K462" s="167"/>
      <c r="L462" s="167"/>
      <c r="M462" s="167"/>
      <c r="N462" s="167"/>
      <c r="O462" s="167"/>
      <c r="P462" s="144" t="s">
        <v>154</v>
      </c>
      <c r="Q462" s="146">
        <v>20190930</v>
      </c>
      <c r="R462" s="169"/>
    </row>
    <row r="463" spans="1:18">
      <c r="A463" s="149"/>
      <c r="B463" s="144" t="s">
        <v>244</v>
      </c>
      <c r="C463" s="144" t="s">
        <v>175</v>
      </c>
      <c r="D463" s="145" t="s">
        <v>174</v>
      </c>
      <c r="E463" s="146" t="s">
        <v>128</v>
      </c>
      <c r="F463" s="147">
        <v>1</v>
      </c>
      <c r="G463" s="148">
        <v>0.1</v>
      </c>
      <c r="H463" s="148">
        <v>0.1</v>
      </c>
      <c r="I463" s="167">
        <v>0.1</v>
      </c>
      <c r="J463" s="167"/>
      <c r="K463" s="167"/>
      <c r="L463" s="167"/>
      <c r="M463" s="167"/>
      <c r="N463" s="167"/>
      <c r="O463" s="167"/>
      <c r="P463" s="144" t="s">
        <v>154</v>
      </c>
      <c r="Q463" s="146">
        <v>20190930</v>
      </c>
      <c r="R463" s="169"/>
    </row>
    <row r="464" spans="1:18">
      <c r="A464" s="149"/>
      <c r="B464" s="144" t="s">
        <v>244</v>
      </c>
      <c r="C464" s="144" t="s">
        <v>291</v>
      </c>
      <c r="D464" s="145" t="s">
        <v>292</v>
      </c>
      <c r="E464" s="146" t="s">
        <v>128</v>
      </c>
      <c r="F464" s="147">
        <v>1</v>
      </c>
      <c r="G464" s="148">
        <v>1</v>
      </c>
      <c r="H464" s="148">
        <v>1</v>
      </c>
      <c r="I464" s="167">
        <v>1</v>
      </c>
      <c r="J464" s="167"/>
      <c r="K464" s="167"/>
      <c r="L464" s="167"/>
      <c r="M464" s="167"/>
      <c r="N464" s="167"/>
      <c r="O464" s="167"/>
      <c r="P464" s="144" t="s">
        <v>154</v>
      </c>
      <c r="Q464" s="146">
        <v>20190930</v>
      </c>
      <c r="R464" s="169"/>
    </row>
    <row r="465" spans="1:18">
      <c r="A465" s="149"/>
      <c r="B465" s="144" t="s">
        <v>244</v>
      </c>
      <c r="C465" s="144" t="s">
        <v>179</v>
      </c>
      <c r="D465" s="145" t="s">
        <v>682</v>
      </c>
      <c r="E465" s="146" t="s">
        <v>128</v>
      </c>
      <c r="F465" s="147">
        <v>1</v>
      </c>
      <c r="G465" s="148">
        <v>0.8</v>
      </c>
      <c r="H465" s="148">
        <v>0.8</v>
      </c>
      <c r="I465" s="167">
        <v>0.8</v>
      </c>
      <c r="J465" s="167"/>
      <c r="K465" s="167"/>
      <c r="L465" s="167"/>
      <c r="M465" s="167"/>
      <c r="N465" s="167"/>
      <c r="O465" s="167"/>
      <c r="P465" s="144" t="s">
        <v>154</v>
      </c>
      <c r="Q465" s="146">
        <v>20190930</v>
      </c>
      <c r="R465" s="169"/>
    </row>
    <row r="466" spans="1:18">
      <c r="A466" s="149"/>
      <c r="B466" s="145" t="s">
        <v>163</v>
      </c>
      <c r="C466" s="144" t="s">
        <v>164</v>
      </c>
      <c r="D466" s="145" t="s">
        <v>163</v>
      </c>
      <c r="E466" s="146" t="s">
        <v>128</v>
      </c>
      <c r="F466" s="147">
        <v>3</v>
      </c>
      <c r="G466" s="148">
        <v>0.4</v>
      </c>
      <c r="H466" s="148">
        <v>1.2</v>
      </c>
      <c r="I466" s="167">
        <v>1.2</v>
      </c>
      <c r="J466" s="167"/>
      <c r="K466" s="167"/>
      <c r="L466" s="167"/>
      <c r="M466" s="167"/>
      <c r="N466" s="167"/>
      <c r="O466" s="167"/>
      <c r="P466" s="144" t="s">
        <v>154</v>
      </c>
      <c r="Q466" s="146">
        <v>20190930</v>
      </c>
      <c r="R466" s="169"/>
    </row>
    <row r="467" spans="1:18">
      <c r="A467" s="149"/>
      <c r="B467" s="145" t="s">
        <v>56</v>
      </c>
      <c r="C467" s="144" t="s">
        <v>55</v>
      </c>
      <c r="D467" s="145" t="s">
        <v>56</v>
      </c>
      <c r="E467" s="146" t="s">
        <v>28</v>
      </c>
      <c r="F467" s="147">
        <v>1</v>
      </c>
      <c r="G467" s="148">
        <v>0.5</v>
      </c>
      <c r="H467" s="148">
        <v>0.5</v>
      </c>
      <c r="I467" s="167">
        <v>0.5</v>
      </c>
      <c r="J467" s="167"/>
      <c r="K467" s="167"/>
      <c r="L467" s="167"/>
      <c r="M467" s="167"/>
      <c r="N467" s="167"/>
      <c r="O467" s="167"/>
      <c r="P467" s="144" t="s">
        <v>154</v>
      </c>
      <c r="Q467" s="146">
        <v>20190930</v>
      </c>
      <c r="R467" s="169"/>
    </row>
    <row r="468" spans="1:18">
      <c r="A468" s="149"/>
      <c r="B468" s="145" t="s">
        <v>473</v>
      </c>
      <c r="C468" s="144" t="s">
        <v>49</v>
      </c>
      <c r="D468" s="145" t="s">
        <v>473</v>
      </c>
      <c r="E468" s="146" t="s">
        <v>28</v>
      </c>
      <c r="F468" s="147">
        <v>1</v>
      </c>
      <c r="G468" s="148">
        <v>0.3</v>
      </c>
      <c r="H468" s="148">
        <v>0.3</v>
      </c>
      <c r="I468" s="167">
        <v>0.3</v>
      </c>
      <c r="J468" s="167"/>
      <c r="K468" s="167"/>
      <c r="L468" s="167"/>
      <c r="M468" s="167"/>
      <c r="N468" s="167"/>
      <c r="O468" s="167"/>
      <c r="P468" s="144" t="s">
        <v>154</v>
      </c>
      <c r="Q468" s="146">
        <v>20190930</v>
      </c>
      <c r="R468" s="169"/>
    </row>
    <row r="469" spans="1:18">
      <c r="A469" s="149"/>
      <c r="B469" s="144" t="s">
        <v>168</v>
      </c>
      <c r="C469" s="150" t="s">
        <v>683</v>
      </c>
      <c r="D469" s="145" t="s">
        <v>589</v>
      </c>
      <c r="E469" s="146" t="s">
        <v>684</v>
      </c>
      <c r="F469" s="147">
        <v>4</v>
      </c>
      <c r="G469" s="148">
        <v>0.38</v>
      </c>
      <c r="H469" s="148">
        <v>1.52</v>
      </c>
      <c r="I469" s="167">
        <v>1.52</v>
      </c>
      <c r="J469" s="167"/>
      <c r="K469" s="167"/>
      <c r="L469" s="167"/>
      <c r="M469" s="167"/>
      <c r="N469" s="167"/>
      <c r="O469" s="167"/>
      <c r="P469" s="144" t="s">
        <v>154</v>
      </c>
      <c r="Q469" s="146">
        <v>20190930</v>
      </c>
      <c r="R469" s="169"/>
    </row>
    <row r="470" spans="1:18">
      <c r="A470" s="149"/>
      <c r="B470" s="144" t="s">
        <v>168</v>
      </c>
      <c r="C470" s="150" t="s">
        <v>685</v>
      </c>
      <c r="D470" s="145" t="s">
        <v>686</v>
      </c>
      <c r="E470" s="146" t="s">
        <v>684</v>
      </c>
      <c r="F470" s="147">
        <v>4</v>
      </c>
      <c r="G470" s="148">
        <v>0.3</v>
      </c>
      <c r="H470" s="148">
        <v>1.2</v>
      </c>
      <c r="I470" s="167">
        <v>1.2</v>
      </c>
      <c r="J470" s="167"/>
      <c r="K470" s="167"/>
      <c r="L470" s="167"/>
      <c r="M470" s="167"/>
      <c r="N470" s="167"/>
      <c r="O470" s="167"/>
      <c r="P470" s="144" t="s">
        <v>154</v>
      </c>
      <c r="Q470" s="146">
        <v>20190930</v>
      </c>
      <c r="R470" s="169"/>
    </row>
    <row r="471" spans="1:18">
      <c r="A471" s="149"/>
      <c r="B471" s="144" t="s">
        <v>168</v>
      </c>
      <c r="C471" s="150" t="s">
        <v>683</v>
      </c>
      <c r="D471" s="145" t="s">
        <v>687</v>
      </c>
      <c r="E471" s="146" t="s">
        <v>684</v>
      </c>
      <c r="F471" s="147">
        <v>4</v>
      </c>
      <c r="G471" s="148">
        <v>0.1</v>
      </c>
      <c r="H471" s="148">
        <v>0.4</v>
      </c>
      <c r="I471" s="167">
        <v>0.4</v>
      </c>
      <c r="J471" s="167"/>
      <c r="K471" s="167"/>
      <c r="L471" s="167"/>
      <c r="M471" s="167"/>
      <c r="N471" s="167"/>
      <c r="O471" s="167"/>
      <c r="P471" s="144" t="s">
        <v>154</v>
      </c>
      <c r="Q471" s="146">
        <v>20190930</v>
      </c>
      <c r="R471" s="169"/>
    </row>
    <row r="472" spans="1:18">
      <c r="A472" s="149"/>
      <c r="B472" s="144" t="s">
        <v>168</v>
      </c>
      <c r="C472" s="150" t="s">
        <v>683</v>
      </c>
      <c r="D472" s="145" t="s">
        <v>688</v>
      </c>
      <c r="E472" s="147" t="s">
        <v>193</v>
      </c>
      <c r="F472" s="147">
        <v>4</v>
      </c>
      <c r="G472" s="148">
        <v>0.08</v>
      </c>
      <c r="H472" s="148">
        <v>0.32</v>
      </c>
      <c r="I472" s="167">
        <v>0.32</v>
      </c>
      <c r="J472" s="167"/>
      <c r="K472" s="167"/>
      <c r="L472" s="167"/>
      <c r="M472" s="167"/>
      <c r="N472" s="167"/>
      <c r="O472" s="167"/>
      <c r="P472" s="144" t="s">
        <v>154</v>
      </c>
      <c r="Q472" s="146">
        <v>20190930</v>
      </c>
      <c r="R472" s="169"/>
    </row>
    <row r="473" spans="1:18">
      <c r="A473" s="149"/>
      <c r="B473" s="144" t="s">
        <v>168</v>
      </c>
      <c r="C473" s="150" t="s">
        <v>689</v>
      </c>
      <c r="D473" s="145" t="s">
        <v>690</v>
      </c>
      <c r="E473" s="147" t="s">
        <v>193</v>
      </c>
      <c r="F473" s="147">
        <v>4</v>
      </c>
      <c r="G473" s="148">
        <v>0.12</v>
      </c>
      <c r="H473" s="148">
        <v>0.48</v>
      </c>
      <c r="I473" s="167">
        <v>0.48</v>
      </c>
      <c r="J473" s="167"/>
      <c r="K473" s="167"/>
      <c r="L473" s="167"/>
      <c r="M473" s="167"/>
      <c r="N473" s="167"/>
      <c r="O473" s="167"/>
      <c r="P473" s="144" t="s">
        <v>154</v>
      </c>
      <c r="Q473" s="146">
        <v>20190930</v>
      </c>
      <c r="R473" s="169"/>
    </row>
    <row r="474" spans="1:18">
      <c r="A474" s="149"/>
      <c r="B474" s="144" t="s">
        <v>168</v>
      </c>
      <c r="C474" s="150" t="s">
        <v>689</v>
      </c>
      <c r="D474" s="145" t="s">
        <v>691</v>
      </c>
      <c r="E474" s="147" t="s">
        <v>193</v>
      </c>
      <c r="F474" s="147">
        <v>4</v>
      </c>
      <c r="G474" s="148">
        <v>0.1</v>
      </c>
      <c r="H474" s="148">
        <v>0.4</v>
      </c>
      <c r="I474" s="167">
        <v>0.4</v>
      </c>
      <c r="J474" s="167"/>
      <c r="K474" s="167"/>
      <c r="L474" s="167"/>
      <c r="M474" s="167"/>
      <c r="N474" s="167"/>
      <c r="O474" s="167"/>
      <c r="P474" s="144" t="s">
        <v>154</v>
      </c>
      <c r="Q474" s="146">
        <v>20190930</v>
      </c>
      <c r="R474" s="169"/>
    </row>
    <row r="475" spans="1:18">
      <c r="A475" s="149"/>
      <c r="B475" s="144" t="s">
        <v>168</v>
      </c>
      <c r="C475" s="150" t="s">
        <v>689</v>
      </c>
      <c r="D475" s="145" t="s">
        <v>692</v>
      </c>
      <c r="E475" s="147" t="s">
        <v>193</v>
      </c>
      <c r="F475" s="147">
        <v>4</v>
      </c>
      <c r="G475" s="148">
        <v>0.1</v>
      </c>
      <c r="H475" s="148">
        <v>0.4</v>
      </c>
      <c r="I475" s="167">
        <v>0.4</v>
      </c>
      <c r="J475" s="167"/>
      <c r="K475" s="167"/>
      <c r="L475" s="167"/>
      <c r="M475" s="167"/>
      <c r="N475" s="167"/>
      <c r="O475" s="167"/>
      <c r="P475" s="144" t="s">
        <v>154</v>
      </c>
      <c r="Q475" s="146">
        <v>20190930</v>
      </c>
      <c r="R475" s="169"/>
    </row>
    <row r="476" spans="1:18">
      <c r="A476" s="149"/>
      <c r="B476" s="144" t="s">
        <v>168</v>
      </c>
      <c r="C476" s="150" t="s">
        <v>693</v>
      </c>
      <c r="D476" s="145" t="s">
        <v>694</v>
      </c>
      <c r="E476" s="147" t="s">
        <v>684</v>
      </c>
      <c r="F476" s="147">
        <v>4</v>
      </c>
      <c r="G476" s="148">
        <v>0.3</v>
      </c>
      <c r="H476" s="148">
        <v>1.2</v>
      </c>
      <c r="I476" s="167">
        <v>1.2</v>
      </c>
      <c r="J476" s="167"/>
      <c r="K476" s="167"/>
      <c r="L476" s="167"/>
      <c r="M476" s="167"/>
      <c r="N476" s="167"/>
      <c r="O476" s="167"/>
      <c r="P476" s="144" t="s">
        <v>154</v>
      </c>
      <c r="Q476" s="146">
        <v>20190930</v>
      </c>
      <c r="R476" s="169"/>
    </row>
    <row r="477" spans="1:18">
      <c r="A477" s="149"/>
      <c r="B477" s="144" t="s">
        <v>168</v>
      </c>
      <c r="C477" s="150" t="s">
        <v>689</v>
      </c>
      <c r="D477" s="145" t="s">
        <v>695</v>
      </c>
      <c r="E477" s="147" t="s">
        <v>684</v>
      </c>
      <c r="F477" s="147">
        <v>4</v>
      </c>
      <c r="G477" s="148">
        <v>0.15</v>
      </c>
      <c r="H477" s="148">
        <v>0.6</v>
      </c>
      <c r="I477" s="167">
        <v>0.6</v>
      </c>
      <c r="J477" s="167"/>
      <c r="K477" s="167"/>
      <c r="L477" s="167"/>
      <c r="M477" s="167"/>
      <c r="N477" s="167"/>
      <c r="O477" s="167"/>
      <c r="P477" s="144" t="s">
        <v>154</v>
      </c>
      <c r="Q477" s="146">
        <v>20190930</v>
      </c>
      <c r="R477" s="169"/>
    </row>
    <row r="478" spans="1:18">
      <c r="A478" s="149"/>
      <c r="B478" s="144" t="s">
        <v>168</v>
      </c>
      <c r="C478" s="150" t="s">
        <v>683</v>
      </c>
      <c r="D478" s="145" t="s">
        <v>696</v>
      </c>
      <c r="E478" s="147" t="s">
        <v>684</v>
      </c>
      <c r="F478" s="147">
        <v>20</v>
      </c>
      <c r="G478" s="148">
        <v>0.12</v>
      </c>
      <c r="H478" s="148">
        <v>2.4</v>
      </c>
      <c r="I478" s="167">
        <v>2.4</v>
      </c>
      <c r="J478" s="167"/>
      <c r="K478" s="167"/>
      <c r="L478" s="167"/>
      <c r="M478" s="167"/>
      <c r="N478" s="167"/>
      <c r="O478" s="167"/>
      <c r="P478" s="144" t="s">
        <v>154</v>
      </c>
      <c r="Q478" s="146">
        <v>20190930</v>
      </c>
      <c r="R478" s="169"/>
    </row>
    <row r="479" spans="1:18">
      <c r="A479" s="149"/>
      <c r="B479" s="144" t="s">
        <v>168</v>
      </c>
      <c r="C479" s="150" t="s">
        <v>683</v>
      </c>
      <c r="D479" s="145" t="s">
        <v>697</v>
      </c>
      <c r="E479" s="147" t="s">
        <v>684</v>
      </c>
      <c r="F479" s="147">
        <v>20</v>
      </c>
      <c r="G479" s="148">
        <v>0.08</v>
      </c>
      <c r="H479" s="148">
        <v>1.6</v>
      </c>
      <c r="I479" s="167">
        <v>1.6</v>
      </c>
      <c r="J479" s="167"/>
      <c r="K479" s="167"/>
      <c r="L479" s="167"/>
      <c r="M479" s="167"/>
      <c r="N479" s="167"/>
      <c r="O479" s="167"/>
      <c r="P479" s="144" t="s">
        <v>154</v>
      </c>
      <c r="Q479" s="146">
        <v>20190930</v>
      </c>
      <c r="R479" s="169"/>
    </row>
    <row r="480" spans="1:18">
      <c r="A480" s="151"/>
      <c r="B480" s="144" t="s">
        <v>488</v>
      </c>
      <c r="C480" s="150" t="s">
        <v>698</v>
      </c>
      <c r="D480" s="144" t="s">
        <v>488</v>
      </c>
      <c r="E480" s="146" t="s">
        <v>499</v>
      </c>
      <c r="F480" s="147">
        <v>5</v>
      </c>
      <c r="G480" s="148">
        <v>0.38</v>
      </c>
      <c r="H480" s="148">
        <v>1.9</v>
      </c>
      <c r="I480" s="167">
        <v>1.9</v>
      </c>
      <c r="J480" s="167"/>
      <c r="K480" s="167"/>
      <c r="L480" s="167"/>
      <c r="M480" s="167"/>
      <c r="N480" s="167"/>
      <c r="O480" s="167"/>
      <c r="P480" s="144" t="s">
        <v>154</v>
      </c>
      <c r="Q480" s="146">
        <v>20190930</v>
      </c>
      <c r="R480" s="169"/>
    </row>
    <row r="481" spans="1:18">
      <c r="A481" s="41" t="s">
        <v>699</v>
      </c>
      <c r="B481" s="152" t="s">
        <v>50</v>
      </c>
      <c r="C481" s="41" t="s">
        <v>49</v>
      </c>
      <c r="D481" s="42" t="str">
        <f>IF(C481="","",VLOOKUP(C481,[7]采购品目表!A$1:B$65536,2,FALSE))</f>
        <v>硒鼓、粉盒</v>
      </c>
      <c r="E481" s="43" t="s">
        <v>28</v>
      </c>
      <c r="F481" s="43">
        <v>1</v>
      </c>
      <c r="G481" s="44">
        <v>0.2</v>
      </c>
      <c r="H481" s="44">
        <v>0.2</v>
      </c>
      <c r="I481" s="44">
        <v>0.2</v>
      </c>
      <c r="J481" s="44"/>
      <c r="K481" s="44"/>
      <c r="L481" s="44"/>
      <c r="M481" s="44"/>
      <c r="N481" s="44"/>
      <c r="O481" s="44"/>
      <c r="P481" s="41" t="s">
        <v>154</v>
      </c>
      <c r="Q481" s="43">
        <v>20190901</v>
      </c>
      <c r="R481" s="55"/>
    </row>
    <row r="482" spans="1:18">
      <c r="A482" s="41"/>
      <c r="B482" s="152" t="s">
        <v>56</v>
      </c>
      <c r="C482" s="41" t="s">
        <v>55</v>
      </c>
      <c r="D482" s="42" t="str">
        <f>IF(C482="","",VLOOKUP(C482,[7]采购品目表!A$1:B$65536,2,FALSE))</f>
        <v>复印纸</v>
      </c>
      <c r="E482" s="43" t="s">
        <v>514</v>
      </c>
      <c r="F482" s="43">
        <v>4</v>
      </c>
      <c r="G482" s="44">
        <v>0.026</v>
      </c>
      <c r="H482" s="44">
        <v>0.12</v>
      </c>
      <c r="I482" s="44">
        <v>0.12</v>
      </c>
      <c r="J482" s="44"/>
      <c r="K482" s="44"/>
      <c r="L482" s="44"/>
      <c r="M482" s="44"/>
      <c r="N482" s="44"/>
      <c r="O482" s="44"/>
      <c r="P482" s="41" t="s">
        <v>154</v>
      </c>
      <c r="Q482" s="43">
        <v>20190901</v>
      </c>
      <c r="R482" s="55"/>
    </row>
    <row r="483" spans="1:18">
      <c r="A483" s="41"/>
      <c r="B483" s="41" t="s">
        <v>700</v>
      </c>
      <c r="C483" s="41" t="s">
        <v>75</v>
      </c>
      <c r="D483" s="42" t="str">
        <f>IF(C483="","",VLOOKUP(C483,[7]采购品目表!A$1:B$65536,2,FALSE))</f>
        <v>修缮工程</v>
      </c>
      <c r="E483" s="43" t="s">
        <v>42</v>
      </c>
      <c r="F483" s="43">
        <v>1</v>
      </c>
      <c r="G483" s="44">
        <v>80</v>
      </c>
      <c r="H483" s="44">
        <v>80</v>
      </c>
      <c r="I483" s="44">
        <v>80</v>
      </c>
      <c r="J483" s="44"/>
      <c r="K483" s="44"/>
      <c r="L483" s="44"/>
      <c r="M483" s="44"/>
      <c r="N483" s="44"/>
      <c r="O483" s="44"/>
      <c r="P483" s="41" t="s">
        <v>701</v>
      </c>
      <c r="Q483" s="43">
        <v>20190901</v>
      </c>
      <c r="R483" s="55"/>
    </row>
    <row r="484" spans="1:18">
      <c r="A484" s="41"/>
      <c r="B484" s="42" t="s">
        <v>702</v>
      </c>
      <c r="C484" s="101" t="s">
        <v>177</v>
      </c>
      <c r="D484" s="42" t="str">
        <f>IF(C484="","",VLOOKUP(C484,[7]采购品目表!A$1:B$65536,2,FALSE))</f>
        <v>印刷服务</v>
      </c>
      <c r="E484" s="43" t="s">
        <v>28</v>
      </c>
      <c r="F484" s="43">
        <v>1</v>
      </c>
      <c r="G484" s="44">
        <v>0.6</v>
      </c>
      <c r="H484" s="44">
        <v>0.6</v>
      </c>
      <c r="I484" s="44">
        <v>0.6</v>
      </c>
      <c r="J484" s="44"/>
      <c r="K484" s="44"/>
      <c r="L484" s="44"/>
      <c r="M484" s="44"/>
      <c r="N484" s="44"/>
      <c r="O484" s="44"/>
      <c r="P484" s="41" t="s">
        <v>154</v>
      </c>
      <c r="Q484" s="43">
        <v>20191001</v>
      </c>
      <c r="R484" s="55"/>
    </row>
    <row r="485" spans="1:18">
      <c r="A485" s="41"/>
      <c r="B485" s="41" t="s">
        <v>703</v>
      </c>
      <c r="C485" s="41" t="s">
        <v>169</v>
      </c>
      <c r="D485" s="42" t="str">
        <f>IF(C485="","",VLOOKUP(C485,[7]采购品目表!A$1:B$65536,2,FALSE))</f>
        <v>家具用具</v>
      </c>
      <c r="E485" s="43" t="s">
        <v>28</v>
      </c>
      <c r="F485" s="43">
        <v>1</v>
      </c>
      <c r="G485" s="44">
        <v>38</v>
      </c>
      <c r="H485" s="44">
        <v>38</v>
      </c>
      <c r="I485" s="44">
        <v>38</v>
      </c>
      <c r="J485" s="44"/>
      <c r="K485" s="44"/>
      <c r="L485" s="44"/>
      <c r="M485" s="44"/>
      <c r="N485" s="44"/>
      <c r="O485" s="44"/>
      <c r="P485" s="41" t="s">
        <v>555</v>
      </c>
      <c r="Q485" s="43">
        <v>20191101</v>
      </c>
      <c r="R485" s="55"/>
    </row>
    <row r="486" spans="1:18">
      <c r="A486" s="41"/>
      <c r="B486" s="41" t="s">
        <v>134</v>
      </c>
      <c r="C486" s="41" t="s">
        <v>107</v>
      </c>
      <c r="D486" s="42" t="str">
        <f>IF(C486="","",VLOOKUP(C486,[7]采购品目表!A$1:B$65536,2,FALSE))</f>
        <v>通用设备</v>
      </c>
      <c r="E486" s="43" t="s">
        <v>28</v>
      </c>
      <c r="F486" s="43">
        <v>1</v>
      </c>
      <c r="G486" s="44">
        <v>29</v>
      </c>
      <c r="H486" s="44">
        <v>29</v>
      </c>
      <c r="I486" s="44">
        <v>29</v>
      </c>
      <c r="J486" s="44"/>
      <c r="K486" s="44"/>
      <c r="L486" s="44"/>
      <c r="M486" s="44"/>
      <c r="N486" s="44"/>
      <c r="O486" s="44"/>
      <c r="P486" s="41" t="s">
        <v>555</v>
      </c>
      <c r="Q486" s="43">
        <v>20191101</v>
      </c>
      <c r="R486" s="55"/>
    </row>
    <row r="487" spans="1:18">
      <c r="A487" s="41"/>
      <c r="B487" s="41" t="s">
        <v>704</v>
      </c>
      <c r="C487" s="41" t="s">
        <v>379</v>
      </c>
      <c r="D487" s="42" t="str">
        <f>IF(C487="","",VLOOKUP(C487,[7]采购品目表!A$1:B$65536,2,FALSE))</f>
        <v>办公设备维修和保养服</v>
      </c>
      <c r="E487" s="43" t="s">
        <v>28</v>
      </c>
      <c r="F487" s="43">
        <v>1</v>
      </c>
      <c r="G487" s="44">
        <v>1</v>
      </c>
      <c r="H487" s="44">
        <v>1</v>
      </c>
      <c r="I487" s="44">
        <v>1</v>
      </c>
      <c r="J487" s="44"/>
      <c r="K487" s="44"/>
      <c r="L487" s="44"/>
      <c r="M487" s="44"/>
      <c r="N487" s="44"/>
      <c r="O487" s="44"/>
      <c r="P487" s="41" t="s">
        <v>154</v>
      </c>
      <c r="Q487" s="43">
        <v>20191201</v>
      </c>
      <c r="R487" s="55"/>
    </row>
    <row r="488" customHeight="1" spans="1:18">
      <c r="A488" s="153" t="s">
        <v>705</v>
      </c>
      <c r="B488" s="154" t="s">
        <v>288</v>
      </c>
      <c r="C488" s="154" t="s">
        <v>184</v>
      </c>
      <c r="D488" s="155" t="s">
        <v>238</v>
      </c>
      <c r="E488" s="156" t="s">
        <v>128</v>
      </c>
      <c r="F488" s="156">
        <v>6</v>
      </c>
      <c r="G488" s="157">
        <v>0.05</v>
      </c>
      <c r="H488" s="157">
        <v>3</v>
      </c>
      <c r="I488" s="157">
        <v>3.2</v>
      </c>
      <c r="J488" s="157"/>
      <c r="K488" s="157"/>
      <c r="L488" s="157"/>
      <c r="M488" s="157"/>
      <c r="N488" s="157"/>
      <c r="O488" s="157"/>
      <c r="P488" s="154" t="s">
        <v>154</v>
      </c>
      <c r="Q488" s="156"/>
      <c r="R488" s="170"/>
    </row>
    <row r="489" spans="1:18">
      <c r="A489" s="158"/>
      <c r="B489" s="154" t="s">
        <v>174</v>
      </c>
      <c r="C489" s="154" t="s">
        <v>175</v>
      </c>
      <c r="D489" s="155" t="s">
        <v>174</v>
      </c>
      <c r="E489" s="156" t="s">
        <v>128</v>
      </c>
      <c r="F489" s="156">
        <v>2</v>
      </c>
      <c r="G489" s="157">
        <v>0.15</v>
      </c>
      <c r="H489" s="157">
        <v>0.3</v>
      </c>
      <c r="I489" s="157">
        <v>0.35</v>
      </c>
      <c r="J489" s="157"/>
      <c r="K489" s="157"/>
      <c r="L489" s="157"/>
      <c r="M489" s="157"/>
      <c r="N489" s="157"/>
      <c r="O489" s="157"/>
      <c r="P489" s="154" t="s">
        <v>154</v>
      </c>
      <c r="Q489" s="156"/>
      <c r="R489" s="170"/>
    </row>
    <row r="490" spans="1:18">
      <c r="A490" s="158"/>
      <c r="B490" s="154" t="s">
        <v>706</v>
      </c>
      <c r="C490" s="154" t="s">
        <v>315</v>
      </c>
      <c r="D490" s="155" t="s">
        <v>416</v>
      </c>
      <c r="E490" s="156" t="s">
        <v>128</v>
      </c>
      <c r="F490" s="156">
        <v>1</v>
      </c>
      <c r="G490" s="157">
        <v>0.45</v>
      </c>
      <c r="H490" s="157">
        <v>0.45</v>
      </c>
      <c r="I490" s="157">
        <v>0.6</v>
      </c>
      <c r="J490" s="157"/>
      <c r="K490" s="157"/>
      <c r="L490" s="157"/>
      <c r="M490" s="157"/>
      <c r="N490" s="157"/>
      <c r="O490" s="157"/>
      <c r="P490" s="154" t="s">
        <v>154</v>
      </c>
      <c r="Q490" s="156"/>
      <c r="R490" s="170"/>
    </row>
    <row r="491" spans="1:18">
      <c r="A491" s="158"/>
      <c r="B491" s="154" t="s">
        <v>707</v>
      </c>
      <c r="C491" s="154" t="s">
        <v>708</v>
      </c>
      <c r="D491" s="155" t="s">
        <v>709</v>
      </c>
      <c r="E491" s="156" t="s">
        <v>684</v>
      </c>
      <c r="F491" s="156">
        <v>6</v>
      </c>
      <c r="G491" s="157">
        <v>0.16</v>
      </c>
      <c r="H491" s="157">
        <v>0.96</v>
      </c>
      <c r="I491" s="157">
        <v>1</v>
      </c>
      <c r="J491" s="157"/>
      <c r="K491" s="157"/>
      <c r="L491" s="157"/>
      <c r="M491" s="157"/>
      <c r="N491" s="157"/>
      <c r="O491" s="157"/>
      <c r="P491" s="154" t="s">
        <v>154</v>
      </c>
      <c r="Q491" s="156"/>
      <c r="R491" s="170"/>
    </row>
    <row r="492" spans="1:18">
      <c r="A492" s="158"/>
      <c r="B492" s="154" t="s">
        <v>710</v>
      </c>
      <c r="C492" s="159" t="s">
        <v>379</v>
      </c>
      <c r="D492" s="155" t="s">
        <v>575</v>
      </c>
      <c r="E492" s="156" t="s">
        <v>28</v>
      </c>
      <c r="F492" s="156">
        <v>1</v>
      </c>
      <c r="G492" s="157">
        <v>0.38</v>
      </c>
      <c r="H492" s="157">
        <v>0.38</v>
      </c>
      <c r="I492" s="157">
        <v>0.38</v>
      </c>
      <c r="J492" s="157"/>
      <c r="K492" s="157"/>
      <c r="L492" s="157"/>
      <c r="M492" s="157"/>
      <c r="N492" s="157"/>
      <c r="O492" s="157"/>
      <c r="P492" s="154" t="s">
        <v>154</v>
      </c>
      <c r="Q492" s="156"/>
      <c r="R492" s="170"/>
    </row>
    <row r="493" spans="1:18">
      <c r="A493" s="158"/>
      <c r="B493" s="154" t="s">
        <v>711</v>
      </c>
      <c r="C493" s="159" t="s">
        <v>712</v>
      </c>
      <c r="D493" s="155" t="s">
        <v>713</v>
      </c>
      <c r="E493" s="156" t="s">
        <v>28</v>
      </c>
      <c r="F493" s="156">
        <v>1</v>
      </c>
      <c r="G493" s="157">
        <v>0.227</v>
      </c>
      <c r="H493" s="157">
        <v>0.227</v>
      </c>
      <c r="I493" s="157">
        <v>0.227</v>
      </c>
      <c r="J493" s="157"/>
      <c r="K493" s="157"/>
      <c r="L493" s="157"/>
      <c r="M493" s="157"/>
      <c r="N493" s="157"/>
      <c r="O493" s="157"/>
      <c r="P493" s="154" t="s">
        <v>154</v>
      </c>
      <c r="Q493" s="156"/>
      <c r="R493" s="170"/>
    </row>
    <row r="494" spans="1:18">
      <c r="A494" s="158"/>
      <c r="B494" s="154" t="s">
        <v>603</v>
      </c>
      <c r="C494" s="160" t="s">
        <v>572</v>
      </c>
      <c r="D494" s="155" t="s">
        <v>573</v>
      </c>
      <c r="E494" s="156" t="s">
        <v>28</v>
      </c>
      <c r="F494" s="156">
        <v>2</v>
      </c>
      <c r="G494" s="157">
        <v>0.25</v>
      </c>
      <c r="H494" s="157">
        <v>0.5</v>
      </c>
      <c r="I494" s="157">
        <v>0.55</v>
      </c>
      <c r="J494" s="157"/>
      <c r="K494" s="157"/>
      <c r="L494" s="157"/>
      <c r="M494" s="157"/>
      <c r="N494" s="157"/>
      <c r="O494" s="157"/>
      <c r="P494" s="154" t="s">
        <v>154</v>
      </c>
      <c r="Q494" s="156"/>
      <c r="R494" s="170"/>
    </row>
    <row r="495" ht="24" spans="1:18">
      <c r="A495" s="158"/>
      <c r="B495" s="154" t="s">
        <v>714</v>
      </c>
      <c r="C495" s="154" t="s">
        <v>36</v>
      </c>
      <c r="D495" s="155" t="s">
        <v>625</v>
      </c>
      <c r="E495" s="156" t="s">
        <v>28</v>
      </c>
      <c r="F495" s="156">
        <v>1</v>
      </c>
      <c r="G495" s="157"/>
      <c r="H495" s="157">
        <v>8.008</v>
      </c>
      <c r="I495" s="157">
        <v>8.008</v>
      </c>
      <c r="J495" s="157"/>
      <c r="K495" s="157"/>
      <c r="L495" s="157"/>
      <c r="M495" s="157"/>
      <c r="N495" s="157"/>
      <c r="O495" s="157"/>
      <c r="P495" s="154" t="s">
        <v>154</v>
      </c>
      <c r="Q495" s="171">
        <v>43678</v>
      </c>
      <c r="R495" s="170"/>
    </row>
    <row r="496" spans="1:18">
      <c r="A496" s="161"/>
      <c r="B496" s="154" t="s">
        <v>191</v>
      </c>
      <c r="C496" s="154" t="s">
        <v>177</v>
      </c>
      <c r="D496" s="155" t="s">
        <v>191</v>
      </c>
      <c r="E496" s="156" t="s">
        <v>28</v>
      </c>
      <c r="F496" s="156">
        <v>1</v>
      </c>
      <c r="G496" s="157"/>
      <c r="H496" s="157">
        <v>20</v>
      </c>
      <c r="I496" s="157">
        <v>20</v>
      </c>
      <c r="J496" s="157"/>
      <c r="K496" s="157"/>
      <c r="L496" s="157"/>
      <c r="M496" s="157"/>
      <c r="N496" s="157"/>
      <c r="O496" s="157"/>
      <c r="P496" s="154" t="s">
        <v>154</v>
      </c>
      <c r="Q496" s="171">
        <v>43466</v>
      </c>
      <c r="R496" s="172"/>
    </row>
    <row r="497" spans="1:18">
      <c r="A497" s="41" t="s">
        <v>715</v>
      </c>
      <c r="B497" s="41" t="s">
        <v>716</v>
      </c>
      <c r="C497" s="41" t="s">
        <v>69</v>
      </c>
      <c r="D497" s="42" t="str">
        <f>IF(C497="","",VLOOKUP(C497,[8]采购目录表!A$1:B$65536,2,FALSE))</f>
        <v>办公消耗用品及类似物品</v>
      </c>
      <c r="E497" s="43" t="s">
        <v>28</v>
      </c>
      <c r="F497" s="43">
        <v>1</v>
      </c>
      <c r="G497" s="44">
        <v>0.085</v>
      </c>
      <c r="H497" s="44">
        <v>0.085</v>
      </c>
      <c r="I497" s="44">
        <v>0.085</v>
      </c>
      <c r="J497" s="44"/>
      <c r="K497" s="44"/>
      <c r="L497" s="44"/>
      <c r="M497" s="44"/>
      <c r="N497" s="44"/>
      <c r="O497" s="44"/>
      <c r="P497" s="41" t="s">
        <v>154</v>
      </c>
      <c r="Q497" s="71">
        <v>43525</v>
      </c>
      <c r="R497" s="55"/>
    </row>
    <row r="498" spans="1:18">
      <c r="A498" s="41"/>
      <c r="B498" s="41" t="s">
        <v>717</v>
      </c>
      <c r="C498" s="41" t="s">
        <v>75</v>
      </c>
      <c r="D498" s="42" t="str">
        <f>IF(C498="","",VLOOKUP(C498,[8]采购目录表!A$1:B$65536,2,FALSE))</f>
        <v>修缮工程</v>
      </c>
      <c r="E498" s="43" t="s">
        <v>101</v>
      </c>
      <c r="F498" s="43">
        <v>1</v>
      </c>
      <c r="G498" s="44">
        <v>1.605</v>
      </c>
      <c r="H498" s="44">
        <v>1.605</v>
      </c>
      <c r="I498" s="44">
        <v>1.605</v>
      </c>
      <c r="J498" s="44"/>
      <c r="K498" s="44"/>
      <c r="L498" s="44"/>
      <c r="M498" s="44"/>
      <c r="N498" s="44"/>
      <c r="O498" s="44"/>
      <c r="P498" s="41" t="s">
        <v>718</v>
      </c>
      <c r="Q498" s="71">
        <v>43525</v>
      </c>
      <c r="R498" s="55"/>
    </row>
    <row r="499" spans="1:18">
      <c r="A499" s="41"/>
      <c r="B499" s="41" t="s">
        <v>719</v>
      </c>
      <c r="C499" s="41" t="s">
        <v>500</v>
      </c>
      <c r="D499" s="42" t="str">
        <f>IF(C499="","",VLOOKUP(C499,[8]采购目录表!A$1:B$65536,2,FALSE))</f>
        <v>针式打印机</v>
      </c>
      <c r="E499" s="43" t="s">
        <v>128</v>
      </c>
      <c r="F499" s="43">
        <v>1</v>
      </c>
      <c r="G499" s="44">
        <v>0.275</v>
      </c>
      <c r="H499" s="44">
        <v>0.275</v>
      </c>
      <c r="I499" s="44">
        <v>0.275</v>
      </c>
      <c r="J499" s="44"/>
      <c r="K499" s="44"/>
      <c r="L499" s="44"/>
      <c r="M499" s="44"/>
      <c r="N499" s="44"/>
      <c r="O499" s="44"/>
      <c r="P499" s="41" t="s">
        <v>718</v>
      </c>
      <c r="Q499" s="71">
        <v>43525</v>
      </c>
      <c r="R499" s="55"/>
    </row>
    <row r="500" spans="1:18">
      <c r="A500" s="41"/>
      <c r="B500" s="41" t="s">
        <v>201</v>
      </c>
      <c r="C500" s="41" t="s">
        <v>200</v>
      </c>
      <c r="D500" s="42" t="str">
        <f>IF(C500="","",VLOOKUP(C500,[8]采购目录表!A$1:B$65536,2,FALSE))</f>
        <v>空调、电梯维修和保养服务</v>
      </c>
      <c r="E500" s="43" t="s">
        <v>101</v>
      </c>
      <c r="F500" s="43">
        <v>1</v>
      </c>
      <c r="G500" s="44">
        <v>0.3</v>
      </c>
      <c r="H500" s="44">
        <v>0.3</v>
      </c>
      <c r="I500" s="44">
        <v>0.3</v>
      </c>
      <c r="J500" s="44"/>
      <c r="K500" s="44"/>
      <c r="L500" s="44"/>
      <c r="M500" s="44"/>
      <c r="N500" s="44"/>
      <c r="O500" s="44"/>
      <c r="P500" s="41" t="s">
        <v>718</v>
      </c>
      <c r="Q500" s="71">
        <v>43556</v>
      </c>
      <c r="R500" s="55"/>
    </row>
    <row r="501" spans="1:18">
      <c r="A501" s="41"/>
      <c r="B501" s="41" t="s">
        <v>244</v>
      </c>
      <c r="C501" s="41" t="s">
        <v>379</v>
      </c>
      <c r="D501" s="42" t="str">
        <f>IF(C501="","",VLOOKUP(C501,[8]采购目录表!A$1:B$65536,2,FALSE))</f>
        <v>办公设备维修和保养服</v>
      </c>
      <c r="E501" s="43" t="s">
        <v>28</v>
      </c>
      <c r="F501" s="43">
        <v>1</v>
      </c>
      <c r="G501" s="44">
        <v>0.93</v>
      </c>
      <c r="H501" s="44">
        <v>0.93</v>
      </c>
      <c r="I501" s="44">
        <v>0.93</v>
      </c>
      <c r="J501" s="44"/>
      <c r="K501" s="44"/>
      <c r="L501" s="44"/>
      <c r="M501" s="44"/>
      <c r="N501" s="44"/>
      <c r="O501" s="44"/>
      <c r="P501" s="41" t="s">
        <v>718</v>
      </c>
      <c r="Q501" s="71">
        <v>43556</v>
      </c>
      <c r="R501" s="55"/>
    </row>
    <row r="502" spans="1:18">
      <c r="A502" s="41"/>
      <c r="B502" s="41" t="s">
        <v>720</v>
      </c>
      <c r="C502" s="41" t="s">
        <v>315</v>
      </c>
      <c r="D502" s="42" t="str">
        <f>IF(C502="","",VLOOKUP(C502,[8]采购目录表!A$1:B$65536,2,FALSE))</f>
        <v>多功能一体机</v>
      </c>
      <c r="E502" s="43" t="s">
        <v>54</v>
      </c>
      <c r="F502" s="43">
        <v>1</v>
      </c>
      <c r="G502" s="44">
        <v>0.588</v>
      </c>
      <c r="H502" s="44">
        <v>0.588</v>
      </c>
      <c r="I502" s="44">
        <v>0.588</v>
      </c>
      <c r="J502" s="44"/>
      <c r="K502" s="44"/>
      <c r="L502" s="44"/>
      <c r="M502" s="44"/>
      <c r="N502" s="44"/>
      <c r="O502" s="44"/>
      <c r="P502" s="41" t="s">
        <v>718</v>
      </c>
      <c r="Q502" s="71">
        <v>43617</v>
      </c>
      <c r="R502" s="55"/>
    </row>
    <row r="503" ht="24" spans="1:18">
      <c r="A503" s="41"/>
      <c r="B503" s="41" t="s">
        <v>244</v>
      </c>
      <c r="C503" s="41" t="s">
        <v>157</v>
      </c>
      <c r="D503" s="69" t="s">
        <v>156</v>
      </c>
      <c r="E503" s="43" t="s">
        <v>128</v>
      </c>
      <c r="F503" s="43">
        <v>1</v>
      </c>
      <c r="G503" s="44">
        <v>0.7</v>
      </c>
      <c r="H503" s="44">
        <v>0.7</v>
      </c>
      <c r="I503" s="44">
        <v>0.7</v>
      </c>
      <c r="J503" s="44"/>
      <c r="K503" s="44"/>
      <c r="L503" s="44"/>
      <c r="M503" s="44"/>
      <c r="N503" s="44"/>
      <c r="O503" s="44"/>
      <c r="P503" s="41" t="s">
        <v>721</v>
      </c>
      <c r="Q503" s="71">
        <v>43647</v>
      </c>
      <c r="R503" s="55"/>
    </row>
    <row r="504" ht="24" spans="1:18">
      <c r="A504" s="41"/>
      <c r="B504" s="41" t="s">
        <v>191</v>
      </c>
      <c r="C504" s="41" t="s">
        <v>177</v>
      </c>
      <c r="D504" s="42" t="s">
        <v>191</v>
      </c>
      <c r="E504" s="43" t="s">
        <v>42</v>
      </c>
      <c r="F504" s="43">
        <v>1</v>
      </c>
      <c r="G504" s="44">
        <v>0.52</v>
      </c>
      <c r="H504" s="44">
        <v>0.52</v>
      </c>
      <c r="I504" s="44">
        <v>0.52</v>
      </c>
      <c r="J504" s="44"/>
      <c r="K504" s="44"/>
      <c r="L504" s="44"/>
      <c r="M504" s="44"/>
      <c r="N504" s="44"/>
      <c r="O504" s="44"/>
      <c r="P504" s="41" t="s">
        <v>721</v>
      </c>
      <c r="Q504" s="71">
        <v>43647</v>
      </c>
      <c r="R504" s="55"/>
    </row>
    <row r="505" ht="24" spans="1:18">
      <c r="A505" s="41"/>
      <c r="B505" s="41" t="s">
        <v>707</v>
      </c>
      <c r="C505" s="41" t="s">
        <v>169</v>
      </c>
      <c r="D505" s="42" t="s">
        <v>722</v>
      </c>
      <c r="E505" s="43" t="s">
        <v>28</v>
      </c>
      <c r="F505" s="43">
        <v>1</v>
      </c>
      <c r="G505" s="44">
        <v>0.65</v>
      </c>
      <c r="H505" s="44">
        <v>0.65</v>
      </c>
      <c r="I505" s="44">
        <v>0.65</v>
      </c>
      <c r="J505" s="44"/>
      <c r="K505" s="44"/>
      <c r="L505" s="44"/>
      <c r="M505" s="44"/>
      <c r="N505" s="44"/>
      <c r="O505" s="44"/>
      <c r="P505" s="41" t="s">
        <v>721</v>
      </c>
      <c r="Q505" s="71">
        <v>43647</v>
      </c>
      <c r="R505" s="55"/>
    </row>
    <row r="506" spans="1:18">
      <c r="A506" s="41"/>
      <c r="B506" s="41" t="s">
        <v>678</v>
      </c>
      <c r="C506" s="41" t="s">
        <v>184</v>
      </c>
      <c r="D506" s="42" t="str">
        <f>IF(C506="","",VLOOKUP(C506,[8]采购目录表!A$1:B$65536,2,FALSE))</f>
        <v>台式计算机</v>
      </c>
      <c r="E506" s="43" t="s">
        <v>128</v>
      </c>
      <c r="F506" s="43">
        <v>3</v>
      </c>
      <c r="G506" s="44">
        <v>0.6</v>
      </c>
      <c r="H506" s="44">
        <v>1.8</v>
      </c>
      <c r="I506" s="44">
        <v>1.8</v>
      </c>
      <c r="J506" s="44"/>
      <c r="K506" s="44"/>
      <c r="L506" s="44"/>
      <c r="M506" s="44"/>
      <c r="N506" s="44"/>
      <c r="O506" s="44"/>
      <c r="P506" s="41" t="s">
        <v>718</v>
      </c>
      <c r="Q506" s="71">
        <v>43709</v>
      </c>
      <c r="R506" s="55"/>
    </row>
    <row r="507" spans="1:18">
      <c r="A507" s="41"/>
      <c r="B507" s="41" t="s">
        <v>716</v>
      </c>
      <c r="C507" s="41" t="s">
        <v>69</v>
      </c>
      <c r="D507" s="42" t="str">
        <f>IF(C507="","",VLOOKUP(C507,[8]采购目录表!A$1:B$65536,2,FALSE))</f>
        <v>办公消耗用品及类似物品</v>
      </c>
      <c r="E507" s="43" t="s">
        <v>28</v>
      </c>
      <c r="F507" s="43">
        <v>1</v>
      </c>
      <c r="G507" s="44">
        <v>1</v>
      </c>
      <c r="H507" s="44">
        <v>1</v>
      </c>
      <c r="I507" s="44">
        <v>1</v>
      </c>
      <c r="J507" s="44"/>
      <c r="K507" s="44"/>
      <c r="L507" s="44"/>
      <c r="M507" s="44"/>
      <c r="N507" s="44"/>
      <c r="O507" s="44"/>
      <c r="P507" s="41" t="s">
        <v>718</v>
      </c>
      <c r="Q507" s="71">
        <v>43709</v>
      </c>
      <c r="R507" s="55"/>
    </row>
    <row r="508" spans="1:18">
      <c r="A508" s="41"/>
      <c r="B508" s="41" t="s">
        <v>244</v>
      </c>
      <c r="C508" s="41" t="s">
        <v>164</v>
      </c>
      <c r="D508" s="42" t="str">
        <f>IF(C508="","",VLOOKUP(C508,[8]采购目录表!A$1:B$65536,2,FALSE))</f>
        <v>空调机</v>
      </c>
      <c r="E508" s="43" t="s">
        <v>54</v>
      </c>
      <c r="F508" s="43">
        <v>1</v>
      </c>
      <c r="G508" s="44">
        <v>0.6</v>
      </c>
      <c r="H508" s="44">
        <v>0.6</v>
      </c>
      <c r="I508" s="44">
        <v>0.6</v>
      </c>
      <c r="J508" s="44"/>
      <c r="K508" s="44"/>
      <c r="L508" s="44"/>
      <c r="M508" s="44"/>
      <c r="N508" s="44"/>
      <c r="O508" s="44"/>
      <c r="P508" s="41" t="s">
        <v>718</v>
      </c>
      <c r="Q508" s="71">
        <v>43709</v>
      </c>
      <c r="R508" s="55"/>
    </row>
    <row r="509" spans="1:18">
      <c r="A509" s="41" t="s">
        <v>723</v>
      </c>
      <c r="B509" s="162" t="s">
        <v>211</v>
      </c>
      <c r="C509" s="163" t="s">
        <v>210</v>
      </c>
      <c r="D509" s="164" t="s">
        <v>32</v>
      </c>
      <c r="E509" s="165" t="s">
        <v>42</v>
      </c>
      <c r="F509" s="165">
        <v>1</v>
      </c>
      <c r="G509" s="166">
        <v>5</v>
      </c>
      <c r="H509" s="166">
        <v>5</v>
      </c>
      <c r="I509" s="166">
        <v>5</v>
      </c>
      <c r="J509" s="168"/>
      <c r="K509" s="168"/>
      <c r="L509" s="168"/>
      <c r="M509" s="168"/>
      <c r="N509" s="168"/>
      <c r="O509" s="168"/>
      <c r="P509" s="163"/>
      <c r="Q509" s="165">
        <v>20190830</v>
      </c>
      <c r="R509" s="173"/>
    </row>
    <row r="510" spans="1:18">
      <c r="A510" s="41"/>
      <c r="B510" s="162" t="s">
        <v>56</v>
      </c>
      <c r="C510" s="163" t="s">
        <v>55</v>
      </c>
      <c r="D510" s="164" t="s">
        <v>37</v>
      </c>
      <c r="E510" s="165" t="s">
        <v>57</v>
      </c>
      <c r="F510" s="165">
        <v>1</v>
      </c>
      <c r="G510" s="166">
        <v>0.3</v>
      </c>
      <c r="H510" s="166">
        <v>0.3</v>
      </c>
      <c r="I510" s="166">
        <v>0.3</v>
      </c>
      <c r="J510" s="168"/>
      <c r="K510" s="168"/>
      <c r="L510" s="168"/>
      <c r="M510" s="168"/>
      <c r="N510" s="168"/>
      <c r="O510" s="168"/>
      <c r="P510" s="163"/>
      <c r="Q510" s="165">
        <v>20190901</v>
      </c>
      <c r="R510" s="173"/>
    </row>
    <row r="511" spans="1:18">
      <c r="A511" s="41"/>
      <c r="B511" s="162" t="s">
        <v>50</v>
      </c>
      <c r="C511" s="163" t="s">
        <v>49</v>
      </c>
      <c r="D511" s="164" t="s">
        <v>37</v>
      </c>
      <c r="E511" s="165" t="s">
        <v>51</v>
      </c>
      <c r="F511" s="165">
        <v>1</v>
      </c>
      <c r="G511" s="166">
        <v>0.2</v>
      </c>
      <c r="H511" s="166">
        <v>0.2</v>
      </c>
      <c r="I511" s="166">
        <v>0.2</v>
      </c>
      <c r="J511" s="168"/>
      <c r="K511" s="168"/>
      <c r="L511" s="168"/>
      <c r="M511" s="168"/>
      <c r="N511" s="168"/>
      <c r="O511" s="168"/>
      <c r="P511" s="163"/>
      <c r="Q511" s="165">
        <v>20190901</v>
      </c>
      <c r="R511" s="173"/>
    </row>
    <row r="512" ht="24" spans="1:18">
      <c r="A512" s="41" t="s">
        <v>724</v>
      </c>
      <c r="B512" s="41" t="s">
        <v>159</v>
      </c>
      <c r="C512" s="41" t="s">
        <v>75</v>
      </c>
      <c r="D512" s="42" t="s">
        <v>76</v>
      </c>
      <c r="E512" s="43" t="s">
        <v>138</v>
      </c>
      <c r="F512" s="43">
        <v>1</v>
      </c>
      <c r="G512" s="44">
        <v>8.5895</v>
      </c>
      <c r="H512" s="44">
        <v>8.5895</v>
      </c>
      <c r="I512" s="44">
        <v>8.5895</v>
      </c>
      <c r="J512" s="44"/>
      <c r="K512" s="44"/>
      <c r="L512" s="44"/>
      <c r="M512" s="44"/>
      <c r="N512" s="44"/>
      <c r="O512" s="44"/>
      <c r="P512" s="41" t="s">
        <v>160</v>
      </c>
      <c r="Q512" s="43">
        <v>20190601</v>
      </c>
      <c r="R512" s="55" t="s">
        <v>725</v>
      </c>
    </row>
    <row r="513" ht="24" spans="1:18">
      <c r="A513" s="41"/>
      <c r="B513" s="79" t="s">
        <v>163</v>
      </c>
      <c r="C513" s="41" t="s">
        <v>164</v>
      </c>
      <c r="D513" s="79" t="s">
        <v>163</v>
      </c>
      <c r="E513" s="43" t="s">
        <v>128</v>
      </c>
      <c r="F513" s="43">
        <v>1</v>
      </c>
      <c r="G513" s="44">
        <v>0.5</v>
      </c>
      <c r="H513" s="44">
        <v>0.5</v>
      </c>
      <c r="I513" s="44">
        <v>0.5</v>
      </c>
      <c r="J513" s="44"/>
      <c r="K513" s="44"/>
      <c r="L513" s="44"/>
      <c r="M513" s="44"/>
      <c r="N513" s="44"/>
      <c r="O513" s="44"/>
      <c r="P513" s="41" t="s">
        <v>726</v>
      </c>
      <c r="Q513" s="43">
        <v>20190823</v>
      </c>
      <c r="R513" s="55" t="s">
        <v>727</v>
      </c>
    </row>
    <row r="514" ht="24" spans="1:18">
      <c r="A514" s="41"/>
      <c r="B514" s="79" t="s">
        <v>56</v>
      </c>
      <c r="C514" s="79" t="s">
        <v>55</v>
      </c>
      <c r="D514" s="79" t="s">
        <v>56</v>
      </c>
      <c r="E514" s="43" t="s">
        <v>28</v>
      </c>
      <c r="F514" s="43">
        <v>1</v>
      </c>
      <c r="G514" s="44">
        <v>0.3</v>
      </c>
      <c r="H514" s="44">
        <v>0.3</v>
      </c>
      <c r="I514" s="44">
        <v>0.3</v>
      </c>
      <c r="J514" s="44"/>
      <c r="K514" s="44"/>
      <c r="L514" s="44"/>
      <c r="M514" s="44"/>
      <c r="N514" s="44"/>
      <c r="O514" s="44"/>
      <c r="P514" s="41" t="s">
        <v>728</v>
      </c>
      <c r="Q514" s="43">
        <v>20190823</v>
      </c>
      <c r="R514" s="55" t="s">
        <v>729</v>
      </c>
    </row>
    <row r="515" spans="1:18">
      <c r="A515" s="41"/>
      <c r="B515" s="41" t="s">
        <v>730</v>
      </c>
      <c r="C515" s="41" t="s">
        <v>184</v>
      </c>
      <c r="D515" s="42" t="s">
        <v>238</v>
      </c>
      <c r="E515" s="43" t="s">
        <v>128</v>
      </c>
      <c r="F515" s="43">
        <v>1</v>
      </c>
      <c r="G515" s="44">
        <v>0.6</v>
      </c>
      <c r="H515" s="44">
        <v>0.6</v>
      </c>
      <c r="I515" s="44">
        <v>0.6</v>
      </c>
      <c r="J515" s="44"/>
      <c r="K515" s="44"/>
      <c r="L515" s="44"/>
      <c r="M515" s="44"/>
      <c r="N515" s="44"/>
      <c r="O515" s="44"/>
      <c r="P515" s="41" t="s">
        <v>731</v>
      </c>
      <c r="Q515" s="43">
        <v>20190922</v>
      </c>
      <c r="R515" s="55"/>
    </row>
    <row r="516" spans="1:18">
      <c r="A516" s="41"/>
      <c r="B516" s="41" t="s">
        <v>732</v>
      </c>
      <c r="C516" s="41" t="s">
        <v>49</v>
      </c>
      <c r="D516" s="42" t="s">
        <v>50</v>
      </c>
      <c r="E516" s="43" t="s">
        <v>28</v>
      </c>
      <c r="F516" s="43">
        <v>1</v>
      </c>
      <c r="G516" s="44">
        <v>0.5</v>
      </c>
      <c r="H516" s="44">
        <v>0.5</v>
      </c>
      <c r="I516" s="44">
        <v>0.5</v>
      </c>
      <c r="J516" s="44"/>
      <c r="K516" s="44"/>
      <c r="L516" s="44"/>
      <c r="M516" s="44"/>
      <c r="N516" s="44"/>
      <c r="O516" s="44"/>
      <c r="P516" s="41" t="s">
        <v>733</v>
      </c>
      <c r="Q516" s="43">
        <v>20191015</v>
      </c>
      <c r="R516" s="55"/>
    </row>
    <row r="517" spans="1:18">
      <c r="A517" s="41"/>
      <c r="B517" s="41" t="s">
        <v>663</v>
      </c>
      <c r="C517" s="79" t="s">
        <v>55</v>
      </c>
      <c r="D517" s="79" t="s">
        <v>56</v>
      </c>
      <c r="E517" s="43" t="s">
        <v>28</v>
      </c>
      <c r="F517" s="43">
        <v>1</v>
      </c>
      <c r="G517" s="44">
        <v>0.6</v>
      </c>
      <c r="H517" s="44">
        <v>0.6</v>
      </c>
      <c r="I517" s="44">
        <v>0.6</v>
      </c>
      <c r="J517" s="44"/>
      <c r="K517" s="44"/>
      <c r="L517" s="44"/>
      <c r="M517" s="44"/>
      <c r="N517" s="44"/>
      <c r="O517" s="44"/>
      <c r="P517" s="41" t="s">
        <v>734</v>
      </c>
      <c r="Q517" s="43">
        <v>20191101</v>
      </c>
      <c r="R517" s="55"/>
    </row>
    <row r="518" spans="1:18">
      <c r="A518" s="41"/>
      <c r="B518" s="41" t="s">
        <v>735</v>
      </c>
      <c r="C518" s="41" t="s">
        <v>177</v>
      </c>
      <c r="D518" s="42" t="s">
        <v>191</v>
      </c>
      <c r="E518" s="43" t="s">
        <v>28</v>
      </c>
      <c r="F518" s="43">
        <v>1</v>
      </c>
      <c r="G518" s="44">
        <v>0.8</v>
      </c>
      <c r="H518" s="44">
        <v>0.8</v>
      </c>
      <c r="I518" s="44">
        <v>0.8</v>
      </c>
      <c r="J518" s="44"/>
      <c r="K518" s="44"/>
      <c r="L518" s="44"/>
      <c r="M518" s="44"/>
      <c r="N518" s="44"/>
      <c r="O518" s="44"/>
      <c r="P518" s="41" t="s">
        <v>736</v>
      </c>
      <c r="Q518" s="43">
        <v>20191114</v>
      </c>
      <c r="R518" s="55"/>
    </row>
    <row r="519" spans="1:18">
      <c r="A519" s="174" t="s">
        <v>737</v>
      </c>
      <c r="B519" s="41" t="s">
        <v>738</v>
      </c>
      <c r="C519" s="41" t="s">
        <v>184</v>
      </c>
      <c r="D519" s="42" t="s">
        <v>238</v>
      </c>
      <c r="E519" s="43" t="s">
        <v>28</v>
      </c>
      <c r="F519" s="43">
        <v>1</v>
      </c>
      <c r="G519" s="44">
        <v>3</v>
      </c>
      <c r="H519" s="44">
        <v>3</v>
      </c>
      <c r="I519" s="44">
        <v>15</v>
      </c>
      <c r="J519" s="44"/>
      <c r="K519" s="44"/>
      <c r="L519" s="44"/>
      <c r="M519" s="44"/>
      <c r="N519" s="44"/>
      <c r="O519" s="44"/>
      <c r="P519" s="41" t="s">
        <v>154</v>
      </c>
      <c r="Q519" s="71">
        <v>43709</v>
      </c>
      <c r="R519" s="55"/>
    </row>
    <row r="520" ht="24" spans="1:18">
      <c r="A520" s="174" t="s">
        <v>739</v>
      </c>
      <c r="B520" s="41" t="s">
        <v>740</v>
      </c>
      <c r="C520" s="41" t="s">
        <v>315</v>
      </c>
      <c r="D520" s="42" t="s">
        <v>416</v>
      </c>
      <c r="E520" s="43" t="s">
        <v>54</v>
      </c>
      <c r="F520" s="43">
        <v>1</v>
      </c>
      <c r="G520" s="44">
        <v>1</v>
      </c>
      <c r="H520" s="44">
        <v>1</v>
      </c>
      <c r="I520" s="44"/>
      <c r="J520" s="44"/>
      <c r="K520" s="44"/>
      <c r="L520" s="44"/>
      <c r="M520" s="44">
        <v>1</v>
      </c>
      <c r="N520" s="44"/>
      <c r="O520" s="44"/>
      <c r="P520" s="41" t="s">
        <v>741</v>
      </c>
      <c r="Q520" s="43">
        <v>20190901</v>
      </c>
      <c r="R520" s="55"/>
    </row>
    <row r="521" ht="24" spans="1:18">
      <c r="A521" s="41" t="s">
        <v>742</v>
      </c>
      <c r="B521" s="41" t="s">
        <v>743</v>
      </c>
      <c r="C521" s="41" t="s">
        <v>442</v>
      </c>
      <c r="D521" s="42" t="s">
        <v>443</v>
      </c>
      <c r="E521" s="43" t="s">
        <v>143</v>
      </c>
      <c r="F521" s="43">
        <v>1</v>
      </c>
      <c r="G521" s="44">
        <v>560</v>
      </c>
      <c r="H521" s="44">
        <v>560</v>
      </c>
      <c r="I521" s="44">
        <v>560</v>
      </c>
      <c r="J521" s="44"/>
      <c r="K521" s="44"/>
      <c r="L521" s="44"/>
      <c r="M521" s="44"/>
      <c r="N521" s="44"/>
      <c r="O521" s="44"/>
      <c r="P521" s="41" t="s">
        <v>744</v>
      </c>
      <c r="Q521" s="43">
        <v>20190330</v>
      </c>
      <c r="R521" s="55"/>
    </row>
    <row r="522" ht="24" spans="1:18">
      <c r="A522" s="41"/>
      <c r="B522" s="41" t="s">
        <v>745</v>
      </c>
      <c r="C522" s="41" t="s">
        <v>442</v>
      </c>
      <c r="D522" s="42" t="s">
        <v>443</v>
      </c>
      <c r="E522" s="43" t="s">
        <v>143</v>
      </c>
      <c r="F522" s="43">
        <v>1</v>
      </c>
      <c r="G522" s="44">
        <v>200</v>
      </c>
      <c r="H522" s="44">
        <v>200</v>
      </c>
      <c r="I522" s="44">
        <v>200</v>
      </c>
      <c r="J522" s="44"/>
      <c r="K522" s="44"/>
      <c r="L522" s="44"/>
      <c r="M522" s="44"/>
      <c r="N522" s="44"/>
      <c r="O522" s="44"/>
      <c r="P522" s="41" t="s">
        <v>744</v>
      </c>
      <c r="Q522" s="43">
        <v>20190330</v>
      </c>
      <c r="R522" s="55"/>
    </row>
    <row r="523" ht="24" spans="1:18">
      <c r="A523" s="41"/>
      <c r="B523" s="41" t="s">
        <v>746</v>
      </c>
      <c r="C523" s="41" t="s">
        <v>400</v>
      </c>
      <c r="D523" s="42" t="s">
        <v>401</v>
      </c>
      <c r="E523" s="43" t="s">
        <v>28</v>
      </c>
      <c r="F523" s="43">
        <v>1</v>
      </c>
      <c r="G523" s="44">
        <v>202.15</v>
      </c>
      <c r="H523" s="44">
        <v>202.15</v>
      </c>
      <c r="I523" s="44">
        <v>202.15</v>
      </c>
      <c r="J523" s="44"/>
      <c r="K523" s="44"/>
      <c r="L523" s="44"/>
      <c r="M523" s="44"/>
      <c r="N523" s="44"/>
      <c r="O523" s="44"/>
      <c r="P523" s="41" t="s">
        <v>744</v>
      </c>
      <c r="Q523" s="43">
        <v>20190330</v>
      </c>
      <c r="R523" s="55"/>
    </row>
    <row r="524" ht="24" spans="1:18">
      <c r="A524" s="41"/>
      <c r="B524" s="41" t="s">
        <v>747</v>
      </c>
      <c r="C524" s="41" t="s">
        <v>442</v>
      </c>
      <c r="D524" s="42" t="s">
        <v>443</v>
      </c>
      <c r="E524" s="43" t="s">
        <v>143</v>
      </c>
      <c r="F524" s="43">
        <v>1</v>
      </c>
      <c r="G524" s="44">
        <v>690</v>
      </c>
      <c r="H524" s="44">
        <v>690</v>
      </c>
      <c r="I524" s="44">
        <v>690</v>
      </c>
      <c r="J524" s="44"/>
      <c r="K524" s="44"/>
      <c r="L524" s="44"/>
      <c r="M524" s="44"/>
      <c r="N524" s="44"/>
      <c r="O524" s="44"/>
      <c r="P524" s="41" t="s">
        <v>744</v>
      </c>
      <c r="Q524" s="43">
        <v>20190330</v>
      </c>
      <c r="R524" s="55"/>
    </row>
    <row r="525" ht="24" spans="1:18">
      <c r="A525" s="41"/>
      <c r="B525" s="41" t="s">
        <v>748</v>
      </c>
      <c r="C525" s="41" t="s">
        <v>442</v>
      </c>
      <c r="D525" s="42" t="s">
        <v>443</v>
      </c>
      <c r="E525" s="43" t="s">
        <v>499</v>
      </c>
      <c r="F525" s="43">
        <v>1</v>
      </c>
      <c r="G525" s="44">
        <v>860</v>
      </c>
      <c r="H525" s="44">
        <v>860</v>
      </c>
      <c r="I525" s="44">
        <v>860</v>
      </c>
      <c r="J525" s="44"/>
      <c r="K525" s="44"/>
      <c r="L525" s="44"/>
      <c r="M525" s="44"/>
      <c r="N525" s="44"/>
      <c r="O525" s="44"/>
      <c r="P525" s="41" t="s">
        <v>744</v>
      </c>
      <c r="Q525" s="43">
        <v>20190330</v>
      </c>
      <c r="R525" s="55"/>
    </row>
    <row r="526" spans="1:18">
      <c r="A526" s="41"/>
      <c r="B526" s="41" t="s">
        <v>749</v>
      </c>
      <c r="C526" s="41" t="s">
        <v>164</v>
      </c>
      <c r="D526" s="42" t="s">
        <v>163</v>
      </c>
      <c r="E526" s="43" t="s">
        <v>28</v>
      </c>
      <c r="F526" s="43">
        <v>1</v>
      </c>
      <c r="G526" s="44">
        <v>34.0692</v>
      </c>
      <c r="H526" s="44">
        <v>34.0692</v>
      </c>
      <c r="I526" s="44">
        <v>34.0692</v>
      </c>
      <c r="J526" s="44"/>
      <c r="K526" s="44"/>
      <c r="L526" s="44"/>
      <c r="M526" s="44"/>
      <c r="N526" s="44"/>
      <c r="O526" s="44"/>
      <c r="P526" s="41" t="s">
        <v>750</v>
      </c>
      <c r="Q526" s="43">
        <v>20190530</v>
      </c>
      <c r="R526" s="55"/>
    </row>
    <row r="527" ht="24" spans="1:18">
      <c r="A527" s="41"/>
      <c r="B527" s="41" t="s">
        <v>751</v>
      </c>
      <c r="C527" s="41" t="s">
        <v>400</v>
      </c>
      <c r="D527" s="42" t="s">
        <v>401</v>
      </c>
      <c r="E527" s="43" t="s">
        <v>28</v>
      </c>
      <c r="F527" s="43">
        <v>1</v>
      </c>
      <c r="G527" s="44">
        <v>80.494</v>
      </c>
      <c r="H527" s="44">
        <v>80.494</v>
      </c>
      <c r="I527" s="44"/>
      <c r="J527" s="44"/>
      <c r="K527" s="44"/>
      <c r="L527" s="44"/>
      <c r="M527" s="44"/>
      <c r="N527" s="44"/>
      <c r="O527" s="44">
        <v>80.494</v>
      </c>
      <c r="P527" s="41" t="s">
        <v>752</v>
      </c>
      <c r="Q527" s="43">
        <v>20190830</v>
      </c>
      <c r="R527" s="55"/>
    </row>
    <row r="528" ht="24" spans="1:18">
      <c r="A528" s="41"/>
      <c r="B528" s="41" t="s">
        <v>753</v>
      </c>
      <c r="C528" s="41" t="s">
        <v>400</v>
      </c>
      <c r="D528" s="42" t="s">
        <v>401</v>
      </c>
      <c r="E528" s="43" t="s">
        <v>28</v>
      </c>
      <c r="F528" s="43">
        <v>1</v>
      </c>
      <c r="G528" s="44">
        <v>290</v>
      </c>
      <c r="H528" s="44">
        <v>290</v>
      </c>
      <c r="I528" s="44">
        <v>180</v>
      </c>
      <c r="J528" s="44"/>
      <c r="K528" s="44"/>
      <c r="L528" s="44"/>
      <c r="M528" s="44"/>
      <c r="N528" s="44"/>
      <c r="O528" s="44">
        <v>110</v>
      </c>
      <c r="P528" s="41" t="s">
        <v>754</v>
      </c>
      <c r="Q528" s="43">
        <v>20191230</v>
      </c>
      <c r="R528" s="55"/>
    </row>
    <row r="529" spans="1:18">
      <c r="A529" s="41" t="s">
        <v>755</v>
      </c>
      <c r="B529" s="41" t="s">
        <v>415</v>
      </c>
      <c r="C529" s="41" t="s">
        <v>184</v>
      </c>
      <c r="D529" s="42" t="s">
        <v>238</v>
      </c>
      <c r="E529" s="43" t="s">
        <v>28</v>
      </c>
      <c r="F529" s="43">
        <v>1</v>
      </c>
      <c r="G529" s="44">
        <v>31.4642</v>
      </c>
      <c r="H529" s="44">
        <v>31.4642</v>
      </c>
      <c r="I529" s="44">
        <v>31.4642</v>
      </c>
      <c r="J529" s="44"/>
      <c r="K529" s="44"/>
      <c r="L529" s="44"/>
      <c r="M529" s="44"/>
      <c r="N529" s="44"/>
      <c r="O529" s="44"/>
      <c r="P529" s="41" t="s">
        <v>154</v>
      </c>
      <c r="Q529" s="85">
        <v>43616</v>
      </c>
      <c r="R529" s="55"/>
    </row>
    <row r="530" spans="1:18">
      <c r="A530" s="41"/>
      <c r="B530" s="41" t="s">
        <v>663</v>
      </c>
      <c r="C530" s="41" t="s">
        <v>55</v>
      </c>
      <c r="D530" s="42" t="s">
        <v>56</v>
      </c>
      <c r="E530" s="43" t="s">
        <v>28</v>
      </c>
      <c r="F530" s="43">
        <v>1</v>
      </c>
      <c r="G530" s="44">
        <v>8.72</v>
      </c>
      <c r="H530" s="44">
        <v>8.72</v>
      </c>
      <c r="I530" s="44">
        <v>8.72</v>
      </c>
      <c r="J530" s="44"/>
      <c r="K530" s="44"/>
      <c r="L530" s="44"/>
      <c r="M530" s="44"/>
      <c r="N530" s="44"/>
      <c r="O530" s="44"/>
      <c r="P530" s="41" t="s">
        <v>154</v>
      </c>
      <c r="Q530" s="85">
        <v>43616</v>
      </c>
      <c r="R530" s="55"/>
    </row>
    <row r="531" spans="1:18">
      <c r="A531" s="41"/>
      <c r="B531" s="41" t="s">
        <v>666</v>
      </c>
      <c r="C531" s="41" t="s">
        <v>49</v>
      </c>
      <c r="D531" s="42" t="s">
        <v>50</v>
      </c>
      <c r="E531" s="43" t="s">
        <v>28</v>
      </c>
      <c r="F531" s="43">
        <v>1</v>
      </c>
      <c r="G531" s="44">
        <v>24.358</v>
      </c>
      <c r="H531" s="44">
        <v>24.358</v>
      </c>
      <c r="I531" s="44">
        <v>24.358</v>
      </c>
      <c r="J531" s="44"/>
      <c r="K531" s="44"/>
      <c r="L531" s="44"/>
      <c r="M531" s="44"/>
      <c r="N531" s="44"/>
      <c r="O531" s="44"/>
      <c r="P531" s="41" t="s">
        <v>154</v>
      </c>
      <c r="Q531" s="85">
        <v>43616</v>
      </c>
      <c r="R531" s="55"/>
    </row>
    <row r="532" spans="1:18">
      <c r="A532" s="41"/>
      <c r="B532" s="41" t="s">
        <v>756</v>
      </c>
      <c r="C532" s="41" t="s">
        <v>184</v>
      </c>
      <c r="D532" s="42" t="s">
        <v>238</v>
      </c>
      <c r="E532" s="43" t="s">
        <v>28</v>
      </c>
      <c r="F532" s="43">
        <v>1</v>
      </c>
      <c r="G532" s="44">
        <v>3.4</v>
      </c>
      <c r="H532" s="44">
        <v>3.4</v>
      </c>
      <c r="I532" s="44">
        <v>3.4</v>
      </c>
      <c r="J532" s="44"/>
      <c r="K532" s="44"/>
      <c r="L532" s="44"/>
      <c r="M532" s="44"/>
      <c r="N532" s="44"/>
      <c r="O532" s="44"/>
      <c r="P532" s="41" t="s">
        <v>154</v>
      </c>
      <c r="Q532" s="85">
        <v>43616</v>
      </c>
      <c r="R532" s="55"/>
    </row>
    <row r="533" spans="1:18">
      <c r="A533" s="41"/>
      <c r="B533" s="41" t="s">
        <v>757</v>
      </c>
      <c r="C533" s="41" t="s">
        <v>236</v>
      </c>
      <c r="D533" s="42" t="s">
        <v>431</v>
      </c>
      <c r="E533" s="43" t="s">
        <v>28</v>
      </c>
      <c r="F533" s="43">
        <v>1</v>
      </c>
      <c r="G533" s="44">
        <v>0.95</v>
      </c>
      <c r="H533" s="44">
        <v>0.95</v>
      </c>
      <c r="I533" s="44">
        <v>0.95</v>
      </c>
      <c r="J533" s="44"/>
      <c r="K533" s="44"/>
      <c r="L533" s="44"/>
      <c r="M533" s="44"/>
      <c r="N533" s="44"/>
      <c r="O533" s="44"/>
      <c r="P533" s="41" t="s">
        <v>154</v>
      </c>
      <c r="Q533" s="85">
        <v>43616</v>
      </c>
      <c r="R533" s="55"/>
    </row>
    <row r="534" spans="1:18">
      <c r="A534" s="41"/>
      <c r="B534" s="41" t="s">
        <v>758</v>
      </c>
      <c r="C534" s="41" t="s">
        <v>164</v>
      </c>
      <c r="D534" s="42" t="s">
        <v>163</v>
      </c>
      <c r="E534" s="43" t="s">
        <v>128</v>
      </c>
      <c r="F534" s="43">
        <v>2</v>
      </c>
      <c r="G534" s="44">
        <v>0.84455</v>
      </c>
      <c r="H534" s="44">
        <v>1.6891</v>
      </c>
      <c r="I534" s="44">
        <v>1.6891</v>
      </c>
      <c r="J534" s="44"/>
      <c r="K534" s="44"/>
      <c r="L534" s="44"/>
      <c r="M534" s="44"/>
      <c r="N534" s="44"/>
      <c r="O534" s="44"/>
      <c r="P534" s="41" t="s">
        <v>154</v>
      </c>
      <c r="Q534" s="85">
        <v>43616</v>
      </c>
      <c r="R534" s="55"/>
    </row>
    <row r="535" spans="1:18">
      <c r="A535" s="41"/>
      <c r="B535" s="41" t="s">
        <v>759</v>
      </c>
      <c r="C535" s="41" t="s">
        <v>236</v>
      </c>
      <c r="D535" s="42" t="s">
        <v>431</v>
      </c>
      <c r="E535" s="43" t="s">
        <v>28</v>
      </c>
      <c r="F535" s="43">
        <v>1</v>
      </c>
      <c r="G535" s="44">
        <v>0.6</v>
      </c>
      <c r="H535" s="44">
        <v>0.6</v>
      </c>
      <c r="I535" s="44">
        <v>0.6</v>
      </c>
      <c r="J535" s="44"/>
      <c r="K535" s="44"/>
      <c r="L535" s="44"/>
      <c r="M535" s="44"/>
      <c r="N535" s="44"/>
      <c r="O535" s="44"/>
      <c r="P535" s="41" t="s">
        <v>154</v>
      </c>
      <c r="Q535" s="85">
        <v>43616</v>
      </c>
      <c r="R535" s="55"/>
    </row>
    <row r="536" ht="24" spans="1:18">
      <c r="A536" s="41"/>
      <c r="B536" s="41" t="s">
        <v>760</v>
      </c>
      <c r="C536" s="41" t="s">
        <v>761</v>
      </c>
      <c r="D536" s="42" t="s">
        <v>762</v>
      </c>
      <c r="E536" s="43" t="s">
        <v>28</v>
      </c>
      <c r="F536" s="43">
        <v>1</v>
      </c>
      <c r="G536" s="44">
        <v>170.4</v>
      </c>
      <c r="H536" s="44">
        <v>170.4</v>
      </c>
      <c r="I536" s="44"/>
      <c r="J536" s="44"/>
      <c r="K536" s="44"/>
      <c r="L536" s="44"/>
      <c r="M536" s="44">
        <v>170.4</v>
      </c>
      <c r="N536" s="44"/>
      <c r="O536" s="44"/>
      <c r="P536" s="41" t="s">
        <v>763</v>
      </c>
      <c r="Q536" s="85">
        <v>43687</v>
      </c>
      <c r="R536" s="55"/>
    </row>
    <row r="537" spans="1:18">
      <c r="A537" s="41"/>
      <c r="B537" s="41" t="s">
        <v>415</v>
      </c>
      <c r="C537" s="41" t="s">
        <v>157</v>
      </c>
      <c r="D537" s="42" t="s">
        <v>156</v>
      </c>
      <c r="E537" s="43" t="s">
        <v>28</v>
      </c>
      <c r="F537" s="43">
        <v>1</v>
      </c>
      <c r="G537" s="44">
        <v>4</v>
      </c>
      <c r="H537" s="44">
        <v>4</v>
      </c>
      <c r="I537" s="44">
        <v>4</v>
      </c>
      <c r="J537" s="44"/>
      <c r="K537" s="44"/>
      <c r="L537" s="44"/>
      <c r="M537" s="44"/>
      <c r="N537" s="44"/>
      <c r="O537" s="44"/>
      <c r="P537" s="41" t="s">
        <v>154</v>
      </c>
      <c r="Q537" s="85">
        <v>43758</v>
      </c>
      <c r="R537" s="55"/>
    </row>
    <row r="538" spans="1:18">
      <c r="A538" s="41"/>
      <c r="B538" s="41" t="s">
        <v>764</v>
      </c>
      <c r="C538" s="41" t="s">
        <v>765</v>
      </c>
      <c r="D538" s="42" t="s">
        <v>766</v>
      </c>
      <c r="E538" s="43" t="s">
        <v>54</v>
      </c>
      <c r="F538" s="43">
        <v>2</v>
      </c>
      <c r="G538" s="44">
        <v>25</v>
      </c>
      <c r="H538" s="44">
        <v>50</v>
      </c>
      <c r="I538" s="44"/>
      <c r="J538" s="44"/>
      <c r="K538" s="44"/>
      <c r="L538" s="44">
        <v>50</v>
      </c>
      <c r="M538" s="44"/>
      <c r="N538" s="44"/>
      <c r="O538" s="44"/>
      <c r="P538" s="41" t="s">
        <v>767</v>
      </c>
      <c r="Q538" s="85">
        <v>43794</v>
      </c>
      <c r="R538" s="55"/>
    </row>
    <row r="539" spans="1:18">
      <c r="A539" s="41" t="s">
        <v>768</v>
      </c>
      <c r="B539" s="41" t="s">
        <v>769</v>
      </c>
      <c r="C539" s="41" t="s">
        <v>164</v>
      </c>
      <c r="D539" s="42" t="s">
        <v>163</v>
      </c>
      <c r="E539" s="43" t="s">
        <v>28</v>
      </c>
      <c r="F539" s="43">
        <v>1</v>
      </c>
      <c r="G539" s="44">
        <v>0.757</v>
      </c>
      <c r="H539" s="44">
        <v>8.33</v>
      </c>
      <c r="I539" s="44">
        <v>8.33</v>
      </c>
      <c r="J539" s="44"/>
      <c r="K539" s="44"/>
      <c r="L539" s="44"/>
      <c r="M539" s="44"/>
      <c r="N539" s="44"/>
      <c r="O539" s="44"/>
      <c r="P539" s="41" t="s">
        <v>154</v>
      </c>
      <c r="Q539" s="85">
        <v>43699</v>
      </c>
      <c r="R539" s="55"/>
    </row>
    <row r="540" spans="1:18">
      <c r="A540" s="41"/>
      <c r="B540" s="60" t="s">
        <v>125</v>
      </c>
      <c r="C540" s="41" t="s">
        <v>126</v>
      </c>
      <c r="D540" s="60" t="s">
        <v>127</v>
      </c>
      <c r="E540" s="43" t="s">
        <v>28</v>
      </c>
      <c r="F540" s="43">
        <v>1</v>
      </c>
      <c r="G540" s="44">
        <v>0.77</v>
      </c>
      <c r="H540" s="44">
        <v>49.91</v>
      </c>
      <c r="I540" s="44">
        <v>49.91</v>
      </c>
      <c r="J540" s="44"/>
      <c r="K540" s="44"/>
      <c r="L540" s="44"/>
      <c r="M540" s="44"/>
      <c r="N540" s="44"/>
      <c r="O540" s="44"/>
      <c r="P540" s="41" t="s">
        <v>154</v>
      </c>
      <c r="Q540" s="85">
        <v>43800</v>
      </c>
      <c r="R540" s="55"/>
    </row>
    <row r="541" spans="1:18">
      <c r="A541" s="41"/>
      <c r="B541" s="41" t="s">
        <v>770</v>
      </c>
      <c r="C541" s="41" t="s">
        <v>236</v>
      </c>
      <c r="D541" s="42" t="s">
        <v>431</v>
      </c>
      <c r="E541" s="43" t="s">
        <v>28</v>
      </c>
      <c r="F541" s="43">
        <v>1</v>
      </c>
      <c r="G541" s="44">
        <v>15</v>
      </c>
      <c r="H541" s="44">
        <v>15</v>
      </c>
      <c r="I541" s="44">
        <v>15</v>
      </c>
      <c r="J541" s="44"/>
      <c r="K541" s="44"/>
      <c r="L541" s="44"/>
      <c r="M541" s="44"/>
      <c r="N541" s="44"/>
      <c r="O541" s="44"/>
      <c r="P541" s="41" t="s">
        <v>154</v>
      </c>
      <c r="Q541" s="85">
        <v>43644</v>
      </c>
      <c r="R541" s="55"/>
    </row>
    <row r="542" spans="1:18">
      <c r="A542" s="41"/>
      <c r="B542" s="60" t="s">
        <v>771</v>
      </c>
      <c r="C542" s="41" t="s">
        <v>69</v>
      </c>
      <c r="D542" s="42" t="s">
        <v>70</v>
      </c>
      <c r="E542" s="43" t="s">
        <v>28</v>
      </c>
      <c r="F542" s="43">
        <v>1</v>
      </c>
      <c r="G542" s="44">
        <v>7.5</v>
      </c>
      <c r="H542" s="44">
        <v>7.5</v>
      </c>
      <c r="I542" s="44">
        <v>7.5</v>
      </c>
      <c r="J542" s="44"/>
      <c r="K542" s="44"/>
      <c r="L542" s="44"/>
      <c r="M542" s="44"/>
      <c r="N542" s="44"/>
      <c r="O542" s="44"/>
      <c r="P542" s="41" t="s">
        <v>154</v>
      </c>
      <c r="Q542" s="85">
        <v>43800</v>
      </c>
      <c r="R542" s="55"/>
    </row>
    <row r="543" spans="1:18">
      <c r="A543" s="41"/>
      <c r="B543" s="41" t="s">
        <v>772</v>
      </c>
      <c r="C543" s="41" t="s">
        <v>270</v>
      </c>
      <c r="D543" s="69" t="s">
        <v>271</v>
      </c>
      <c r="E543" s="43" t="s">
        <v>138</v>
      </c>
      <c r="F543" s="43">
        <v>1</v>
      </c>
      <c r="G543" s="44">
        <v>38</v>
      </c>
      <c r="H543" s="44">
        <v>38</v>
      </c>
      <c r="I543" s="44">
        <v>38</v>
      </c>
      <c r="J543" s="44"/>
      <c r="K543" s="44"/>
      <c r="L543" s="44"/>
      <c r="M543" s="44"/>
      <c r="N543" s="44"/>
      <c r="O543" s="44"/>
      <c r="P543" s="41" t="s">
        <v>773</v>
      </c>
      <c r="Q543" s="85">
        <v>43732</v>
      </c>
      <c r="R543" s="55"/>
    </row>
    <row r="544" spans="1:18">
      <c r="A544" s="41"/>
      <c r="B544" s="41" t="s">
        <v>774</v>
      </c>
      <c r="C544" s="41" t="s">
        <v>181</v>
      </c>
      <c r="D544" s="42" t="s">
        <v>775</v>
      </c>
      <c r="E544" s="43" t="s">
        <v>138</v>
      </c>
      <c r="F544" s="43">
        <v>1</v>
      </c>
      <c r="G544" s="44">
        <v>330</v>
      </c>
      <c r="H544" s="44">
        <v>330</v>
      </c>
      <c r="I544" s="44">
        <v>330</v>
      </c>
      <c r="J544" s="44"/>
      <c r="K544" s="44"/>
      <c r="L544" s="44"/>
      <c r="M544" s="44"/>
      <c r="N544" s="44"/>
      <c r="O544" s="44"/>
      <c r="P544" s="41" t="s">
        <v>773</v>
      </c>
      <c r="Q544" s="85">
        <v>43800</v>
      </c>
      <c r="R544" s="55"/>
    </row>
    <row r="545" spans="1:18">
      <c r="A545" s="41"/>
      <c r="B545" s="41" t="s">
        <v>776</v>
      </c>
      <c r="C545" s="41" t="s">
        <v>777</v>
      </c>
      <c r="D545" s="69" t="s">
        <v>778</v>
      </c>
      <c r="E545" s="43" t="s">
        <v>28</v>
      </c>
      <c r="F545" s="43">
        <v>1</v>
      </c>
      <c r="G545" s="44">
        <v>10</v>
      </c>
      <c r="H545" s="44">
        <v>10</v>
      </c>
      <c r="I545" s="44">
        <v>10</v>
      </c>
      <c r="J545" s="44"/>
      <c r="K545" s="44"/>
      <c r="L545" s="44"/>
      <c r="M545" s="44"/>
      <c r="N545" s="44"/>
      <c r="O545" s="44"/>
      <c r="P545" s="41" t="s">
        <v>773</v>
      </c>
      <c r="Q545" s="85">
        <v>43739</v>
      </c>
      <c r="R545" s="55"/>
    </row>
    <row r="546" spans="1:18">
      <c r="A546" s="40" t="s">
        <v>779</v>
      </c>
      <c r="B546" s="41" t="s">
        <v>170</v>
      </c>
      <c r="C546" s="41" t="s">
        <v>171</v>
      </c>
      <c r="D546" s="42" t="s">
        <v>345</v>
      </c>
      <c r="E546" s="43" t="s">
        <v>128</v>
      </c>
      <c r="F546" s="43">
        <v>2</v>
      </c>
      <c r="G546" s="44">
        <v>0.2</v>
      </c>
      <c r="H546" s="44">
        <v>0.4</v>
      </c>
      <c r="I546" s="44">
        <v>0.4</v>
      </c>
      <c r="J546" s="44"/>
      <c r="K546" s="44"/>
      <c r="L546" s="44"/>
      <c r="M546" s="44"/>
      <c r="N546" s="44"/>
      <c r="O546" s="44"/>
      <c r="P546" s="41" t="s">
        <v>154</v>
      </c>
      <c r="Q546" s="43">
        <v>20190901</v>
      </c>
      <c r="R546" s="55"/>
    </row>
    <row r="547" spans="1:18">
      <c r="A547" s="45"/>
      <c r="B547" s="41" t="s">
        <v>570</v>
      </c>
      <c r="C547" s="41" t="s">
        <v>69</v>
      </c>
      <c r="D547" s="42" t="s">
        <v>70</v>
      </c>
      <c r="E547" s="43" t="s">
        <v>28</v>
      </c>
      <c r="F547" s="43">
        <v>1</v>
      </c>
      <c r="G547" s="44">
        <v>5</v>
      </c>
      <c r="H547" s="44">
        <v>5</v>
      </c>
      <c r="I547" s="44">
        <v>5</v>
      </c>
      <c r="J547" s="44"/>
      <c r="K547" s="44"/>
      <c r="L547" s="44"/>
      <c r="M547" s="44"/>
      <c r="N547" s="44"/>
      <c r="O547" s="44"/>
      <c r="P547" s="41" t="s">
        <v>154</v>
      </c>
      <c r="Q547" s="43">
        <v>20190901</v>
      </c>
      <c r="R547" s="55"/>
    </row>
    <row r="548" spans="1:18">
      <c r="A548" s="45"/>
      <c r="B548" s="41" t="s">
        <v>127</v>
      </c>
      <c r="C548" s="41" t="s">
        <v>184</v>
      </c>
      <c r="D548" s="42" t="s">
        <v>238</v>
      </c>
      <c r="E548" s="43" t="s">
        <v>128</v>
      </c>
      <c r="F548" s="43">
        <v>3</v>
      </c>
      <c r="G548" s="44">
        <v>0.5</v>
      </c>
      <c r="H548" s="44">
        <v>1.5</v>
      </c>
      <c r="I548" s="44">
        <v>1.5</v>
      </c>
      <c r="J548" s="44"/>
      <c r="K548" s="44"/>
      <c r="L548" s="44"/>
      <c r="M548" s="44"/>
      <c r="N548" s="44"/>
      <c r="O548" s="44"/>
      <c r="P548" s="41" t="s">
        <v>154</v>
      </c>
      <c r="Q548" s="43">
        <v>20190901</v>
      </c>
      <c r="R548" s="55"/>
    </row>
    <row r="549" spans="1:18">
      <c r="A549" s="45"/>
      <c r="B549" s="41" t="s">
        <v>127</v>
      </c>
      <c r="C549" s="41" t="s">
        <v>157</v>
      </c>
      <c r="D549" s="42" t="s">
        <v>156</v>
      </c>
      <c r="E549" s="43" t="s">
        <v>128</v>
      </c>
      <c r="F549" s="43">
        <v>2</v>
      </c>
      <c r="G549" s="44">
        <v>0.5</v>
      </c>
      <c r="H549" s="44">
        <v>1</v>
      </c>
      <c r="I549" s="44">
        <v>1</v>
      </c>
      <c r="J549" s="44"/>
      <c r="K549" s="44"/>
      <c r="L549" s="44"/>
      <c r="M549" s="44"/>
      <c r="N549" s="44"/>
      <c r="O549" s="44"/>
      <c r="P549" s="41" t="s">
        <v>154</v>
      </c>
      <c r="Q549" s="43">
        <v>20190901</v>
      </c>
      <c r="R549" s="55"/>
    </row>
    <row r="550" spans="1:18">
      <c r="A550" s="45"/>
      <c r="B550" s="41" t="s">
        <v>780</v>
      </c>
      <c r="C550" s="41" t="s">
        <v>781</v>
      </c>
      <c r="D550" s="42" t="s">
        <v>782</v>
      </c>
      <c r="E550" s="43" t="s">
        <v>28</v>
      </c>
      <c r="F550" s="43">
        <v>4</v>
      </c>
      <c r="G550" s="44">
        <v>2.5</v>
      </c>
      <c r="H550" s="44">
        <v>10</v>
      </c>
      <c r="I550" s="44">
        <v>10</v>
      </c>
      <c r="J550" s="44"/>
      <c r="K550" s="44"/>
      <c r="L550" s="44"/>
      <c r="M550" s="44"/>
      <c r="N550" s="44"/>
      <c r="O550" s="44"/>
      <c r="P550" s="41" t="s">
        <v>154</v>
      </c>
      <c r="Q550" s="43">
        <v>20190901</v>
      </c>
      <c r="R550" s="55"/>
    </row>
    <row r="551" spans="1:18">
      <c r="A551" s="45"/>
      <c r="B551" s="41" t="s">
        <v>76</v>
      </c>
      <c r="C551" s="41" t="s">
        <v>515</v>
      </c>
      <c r="D551" s="42" t="s">
        <v>516</v>
      </c>
      <c r="E551" s="43" t="s">
        <v>28</v>
      </c>
      <c r="F551" s="43">
        <v>1</v>
      </c>
      <c r="G551" s="44">
        <v>5</v>
      </c>
      <c r="H551" s="44">
        <v>5</v>
      </c>
      <c r="I551" s="44">
        <v>5</v>
      </c>
      <c r="J551" s="44"/>
      <c r="K551" s="44"/>
      <c r="L551" s="44"/>
      <c r="M551" s="44"/>
      <c r="N551" s="44"/>
      <c r="O551" s="44"/>
      <c r="P551" s="41" t="s">
        <v>154</v>
      </c>
      <c r="Q551" s="43">
        <v>20190901</v>
      </c>
      <c r="R551" s="55"/>
    </row>
    <row r="552" spans="1:18">
      <c r="A552" s="56"/>
      <c r="B552" s="41" t="s">
        <v>488</v>
      </c>
      <c r="C552" s="41" t="s">
        <v>708</v>
      </c>
      <c r="D552" s="42" t="s">
        <v>707</v>
      </c>
      <c r="E552" s="43" t="s">
        <v>28</v>
      </c>
      <c r="F552" s="43">
        <v>1</v>
      </c>
      <c r="G552" s="44">
        <v>1</v>
      </c>
      <c r="H552" s="44">
        <v>1</v>
      </c>
      <c r="I552" s="44">
        <v>1</v>
      </c>
      <c r="J552" s="44"/>
      <c r="K552" s="44"/>
      <c r="L552" s="44"/>
      <c r="M552" s="44"/>
      <c r="N552" s="44"/>
      <c r="O552" s="44"/>
      <c r="P552" s="41" t="s">
        <v>154</v>
      </c>
      <c r="Q552" s="43">
        <v>20191001</v>
      </c>
      <c r="R552" s="55"/>
    </row>
    <row r="553" ht="24" spans="1:18">
      <c r="A553" s="40" t="s">
        <v>783</v>
      </c>
      <c r="B553" s="41" t="s">
        <v>579</v>
      </c>
      <c r="C553" s="41" t="s">
        <v>379</v>
      </c>
      <c r="D553" s="42" t="s">
        <v>575</v>
      </c>
      <c r="E553" s="43" t="s">
        <v>28</v>
      </c>
      <c r="F553" s="43">
        <v>1</v>
      </c>
      <c r="G553" s="44">
        <v>1.369</v>
      </c>
      <c r="H553" s="44">
        <v>1.369</v>
      </c>
      <c r="I553" s="44"/>
      <c r="J553" s="44"/>
      <c r="K553" s="44"/>
      <c r="L553" s="44">
        <v>1.369</v>
      </c>
      <c r="M553" s="44"/>
      <c r="N553" s="44"/>
      <c r="O553" s="44"/>
      <c r="P553" s="41" t="s">
        <v>154</v>
      </c>
      <c r="Q553" s="43">
        <v>20190123</v>
      </c>
      <c r="R553" s="66" t="s">
        <v>784</v>
      </c>
    </row>
    <row r="554" spans="1:18">
      <c r="A554" s="45"/>
      <c r="B554" s="41" t="s">
        <v>785</v>
      </c>
      <c r="C554" s="41" t="s">
        <v>164</v>
      </c>
      <c r="D554" s="42" t="s">
        <v>163</v>
      </c>
      <c r="E554" s="43" t="s">
        <v>193</v>
      </c>
      <c r="F554" s="43">
        <v>1</v>
      </c>
      <c r="G554" s="44">
        <v>0.336</v>
      </c>
      <c r="H554" s="44">
        <v>0.336</v>
      </c>
      <c r="I554" s="44"/>
      <c r="J554" s="44"/>
      <c r="K554" s="44"/>
      <c r="L554" s="44">
        <v>0.336</v>
      </c>
      <c r="M554" s="44"/>
      <c r="N554" s="44"/>
      <c r="O554" s="44"/>
      <c r="P554" s="41" t="s">
        <v>154</v>
      </c>
      <c r="Q554" s="43">
        <v>20190123</v>
      </c>
      <c r="R554" s="66"/>
    </row>
    <row r="555" spans="1:18">
      <c r="A555" s="45"/>
      <c r="B555" s="41" t="s">
        <v>786</v>
      </c>
      <c r="C555" s="41" t="s">
        <v>75</v>
      </c>
      <c r="D555" s="42" t="s">
        <v>76</v>
      </c>
      <c r="E555" s="43" t="s">
        <v>101</v>
      </c>
      <c r="F555" s="43">
        <v>1</v>
      </c>
      <c r="G555" s="44">
        <v>2.87</v>
      </c>
      <c r="H555" s="44">
        <v>2.87</v>
      </c>
      <c r="I555" s="44"/>
      <c r="J555" s="44"/>
      <c r="K555" s="44"/>
      <c r="L555" s="44">
        <v>2.87</v>
      </c>
      <c r="M555" s="44"/>
      <c r="N555" s="44"/>
      <c r="O555" s="44"/>
      <c r="P555" s="41" t="s">
        <v>154</v>
      </c>
      <c r="Q555" s="43">
        <v>20190430</v>
      </c>
      <c r="R555" s="66"/>
    </row>
    <row r="556" spans="1:18">
      <c r="A556" s="45"/>
      <c r="B556" s="41" t="s">
        <v>787</v>
      </c>
      <c r="C556" s="41" t="s">
        <v>75</v>
      </c>
      <c r="D556" s="42" t="s">
        <v>76</v>
      </c>
      <c r="E556" s="43" t="s">
        <v>101</v>
      </c>
      <c r="F556" s="43">
        <v>1</v>
      </c>
      <c r="G556" s="44">
        <v>4.798</v>
      </c>
      <c r="H556" s="44">
        <v>4.798</v>
      </c>
      <c r="I556" s="44"/>
      <c r="J556" s="44"/>
      <c r="K556" s="44"/>
      <c r="L556" s="44">
        <v>4.798</v>
      </c>
      <c r="M556" s="44"/>
      <c r="N556" s="44"/>
      <c r="O556" s="44"/>
      <c r="P556" s="41" t="s">
        <v>154</v>
      </c>
      <c r="Q556" s="43">
        <v>20190514</v>
      </c>
      <c r="R556" s="66"/>
    </row>
    <row r="557" ht="24" spans="1:18">
      <c r="A557" s="45"/>
      <c r="B557" s="41" t="s">
        <v>788</v>
      </c>
      <c r="C557" s="41" t="s">
        <v>210</v>
      </c>
      <c r="D557" s="42" t="s">
        <v>211</v>
      </c>
      <c r="E557" s="43" t="s">
        <v>28</v>
      </c>
      <c r="F557" s="43">
        <v>1</v>
      </c>
      <c r="G557" s="44">
        <v>3.9085</v>
      </c>
      <c r="H557" s="44">
        <v>3.9085</v>
      </c>
      <c r="I557" s="44"/>
      <c r="J557" s="44"/>
      <c r="K557" s="44"/>
      <c r="L557" s="44">
        <v>3.9085</v>
      </c>
      <c r="M557" s="44"/>
      <c r="N557" s="44"/>
      <c r="O557" s="44"/>
      <c r="P557" s="41" t="s">
        <v>154</v>
      </c>
      <c r="Q557" s="43">
        <v>20190505</v>
      </c>
      <c r="R557" s="66" t="s">
        <v>789</v>
      </c>
    </row>
    <row r="558" spans="1:18">
      <c r="A558" s="45"/>
      <c r="B558" s="41" t="s">
        <v>790</v>
      </c>
      <c r="C558" s="41" t="s">
        <v>506</v>
      </c>
      <c r="D558" s="42" t="s">
        <v>702</v>
      </c>
      <c r="E558" s="43" t="s">
        <v>28</v>
      </c>
      <c r="F558" s="43">
        <v>1</v>
      </c>
      <c r="G558" s="44">
        <v>15</v>
      </c>
      <c r="H558" s="44">
        <v>15</v>
      </c>
      <c r="I558" s="44"/>
      <c r="J558" s="44"/>
      <c r="K558" s="44"/>
      <c r="L558" s="44">
        <v>15</v>
      </c>
      <c r="M558" s="44"/>
      <c r="N558" s="44"/>
      <c r="O558" s="44"/>
      <c r="P558" s="41" t="s">
        <v>154</v>
      </c>
      <c r="Q558" s="43">
        <v>20190915</v>
      </c>
      <c r="R558" s="66"/>
    </row>
    <row r="559" spans="1:18">
      <c r="A559" s="45"/>
      <c r="B559" s="41" t="s">
        <v>791</v>
      </c>
      <c r="C559" s="41" t="s">
        <v>177</v>
      </c>
      <c r="D559" s="42" t="s">
        <v>191</v>
      </c>
      <c r="E559" s="43" t="s">
        <v>101</v>
      </c>
      <c r="F559" s="43">
        <v>1</v>
      </c>
      <c r="G559" s="44">
        <v>10</v>
      </c>
      <c r="H559" s="44">
        <v>10</v>
      </c>
      <c r="I559" s="44"/>
      <c r="J559" s="44"/>
      <c r="K559" s="44"/>
      <c r="L559" s="44">
        <v>10</v>
      </c>
      <c r="M559" s="44"/>
      <c r="N559" s="44"/>
      <c r="O559" s="44"/>
      <c r="P559" s="41" t="s">
        <v>154</v>
      </c>
      <c r="Q559" s="43">
        <v>20190915</v>
      </c>
      <c r="R559" s="66"/>
    </row>
    <row r="560" spans="1:18">
      <c r="A560" s="45"/>
      <c r="B560" s="41" t="s">
        <v>792</v>
      </c>
      <c r="C560" s="41" t="s">
        <v>196</v>
      </c>
      <c r="D560" s="42" t="s">
        <v>197</v>
      </c>
      <c r="E560" s="43" t="s">
        <v>101</v>
      </c>
      <c r="F560" s="43">
        <v>1</v>
      </c>
      <c r="G560" s="44">
        <v>5</v>
      </c>
      <c r="H560" s="44">
        <v>5</v>
      </c>
      <c r="I560" s="44"/>
      <c r="J560" s="44"/>
      <c r="K560" s="44"/>
      <c r="L560" s="44">
        <v>5</v>
      </c>
      <c r="M560" s="44"/>
      <c r="N560" s="44"/>
      <c r="O560" s="44"/>
      <c r="P560" s="41" t="s">
        <v>154</v>
      </c>
      <c r="Q560" s="43">
        <v>20191201</v>
      </c>
      <c r="R560" s="66"/>
    </row>
    <row r="561" spans="1:18">
      <c r="A561" s="45"/>
      <c r="B561" s="41" t="s">
        <v>793</v>
      </c>
      <c r="C561" s="41" t="s">
        <v>184</v>
      </c>
      <c r="D561" s="42" t="s">
        <v>238</v>
      </c>
      <c r="E561" s="43" t="s">
        <v>54</v>
      </c>
      <c r="F561" s="43">
        <v>3</v>
      </c>
      <c r="G561" s="44">
        <v>2</v>
      </c>
      <c r="H561" s="44">
        <v>2</v>
      </c>
      <c r="I561" s="44"/>
      <c r="J561" s="44"/>
      <c r="K561" s="44"/>
      <c r="L561" s="44">
        <v>2</v>
      </c>
      <c r="M561" s="44"/>
      <c r="N561" s="44"/>
      <c r="O561" s="44"/>
      <c r="P561" s="41" t="s">
        <v>154</v>
      </c>
      <c r="Q561" s="43">
        <v>20190915</v>
      </c>
      <c r="R561" s="66"/>
    </row>
    <row r="562" spans="1:18">
      <c r="A562" s="45"/>
      <c r="B562" s="41" t="s">
        <v>794</v>
      </c>
      <c r="C562" s="41" t="s">
        <v>55</v>
      </c>
      <c r="D562" s="42" t="s">
        <v>56</v>
      </c>
      <c r="E562" s="43" t="s">
        <v>514</v>
      </c>
      <c r="F562" s="43">
        <v>10</v>
      </c>
      <c r="G562" s="44">
        <v>0.5</v>
      </c>
      <c r="H562" s="44">
        <v>0.5</v>
      </c>
      <c r="I562" s="44"/>
      <c r="J562" s="44"/>
      <c r="K562" s="44"/>
      <c r="L562" s="44">
        <v>0.5</v>
      </c>
      <c r="M562" s="44"/>
      <c r="N562" s="44"/>
      <c r="O562" s="44"/>
      <c r="P562" s="41" t="s">
        <v>154</v>
      </c>
      <c r="Q562" s="43">
        <v>20191001</v>
      </c>
      <c r="R562" s="66"/>
    </row>
    <row r="563" spans="1:18">
      <c r="A563" s="45"/>
      <c r="B563" s="41" t="s">
        <v>795</v>
      </c>
      <c r="C563" s="41" t="s">
        <v>474</v>
      </c>
      <c r="D563" s="42" t="s">
        <v>475</v>
      </c>
      <c r="E563" s="43" t="s">
        <v>193</v>
      </c>
      <c r="F563" s="43">
        <v>5</v>
      </c>
      <c r="G563" s="44">
        <v>0.5</v>
      </c>
      <c r="H563" s="44">
        <v>0.5</v>
      </c>
      <c r="I563" s="44"/>
      <c r="J563" s="44"/>
      <c r="K563" s="44"/>
      <c r="L563" s="44">
        <v>0.5</v>
      </c>
      <c r="M563" s="44"/>
      <c r="N563" s="44"/>
      <c r="O563" s="44"/>
      <c r="P563" s="41" t="s">
        <v>154</v>
      </c>
      <c r="Q563" s="43">
        <v>20191101</v>
      </c>
      <c r="R563" s="66"/>
    </row>
    <row r="564" spans="1:18">
      <c r="A564" s="45"/>
      <c r="B564" s="41" t="s">
        <v>796</v>
      </c>
      <c r="C564" s="41" t="s">
        <v>797</v>
      </c>
      <c r="D564" s="42" t="s">
        <v>798</v>
      </c>
      <c r="E564" s="43" t="s">
        <v>193</v>
      </c>
      <c r="F564" s="43">
        <v>5</v>
      </c>
      <c r="G564" s="44">
        <v>0.5</v>
      </c>
      <c r="H564" s="44">
        <v>0.5</v>
      </c>
      <c r="I564" s="44"/>
      <c r="J564" s="44"/>
      <c r="K564" s="44"/>
      <c r="L564" s="44">
        <v>0.5</v>
      </c>
      <c r="M564" s="44"/>
      <c r="N564" s="44"/>
      <c r="O564" s="44"/>
      <c r="P564" s="41" t="s">
        <v>154</v>
      </c>
      <c r="Q564" s="43">
        <v>20191101</v>
      </c>
      <c r="R564" s="66"/>
    </row>
    <row r="565" spans="1:18">
      <c r="A565" s="45"/>
      <c r="B565" s="41" t="s">
        <v>785</v>
      </c>
      <c r="C565" s="41" t="s">
        <v>164</v>
      </c>
      <c r="D565" s="42" t="s">
        <v>163</v>
      </c>
      <c r="E565" s="43" t="s">
        <v>54</v>
      </c>
      <c r="F565" s="43">
        <v>2</v>
      </c>
      <c r="G565" s="44">
        <v>1.5</v>
      </c>
      <c r="H565" s="44">
        <v>1.5</v>
      </c>
      <c r="I565" s="44"/>
      <c r="J565" s="44"/>
      <c r="K565" s="44"/>
      <c r="L565" s="44">
        <v>1.5</v>
      </c>
      <c r="M565" s="44"/>
      <c r="N565" s="44"/>
      <c r="O565" s="44"/>
      <c r="P565" s="41" t="s">
        <v>154</v>
      </c>
      <c r="Q565" s="43">
        <v>20190901</v>
      </c>
      <c r="R565" s="66"/>
    </row>
    <row r="566" spans="1:18">
      <c r="A566" s="45"/>
      <c r="B566" s="41" t="s">
        <v>799</v>
      </c>
      <c r="C566" s="41" t="s">
        <v>708</v>
      </c>
      <c r="D566" s="42" t="s">
        <v>709</v>
      </c>
      <c r="E566" s="43" t="s">
        <v>684</v>
      </c>
      <c r="F566" s="43">
        <v>2</v>
      </c>
      <c r="G566" s="44">
        <v>1.5</v>
      </c>
      <c r="H566" s="44">
        <v>1.5</v>
      </c>
      <c r="I566" s="44"/>
      <c r="J566" s="44"/>
      <c r="K566" s="44"/>
      <c r="L566" s="44">
        <v>1.5</v>
      </c>
      <c r="M566" s="44"/>
      <c r="N566" s="44"/>
      <c r="O566" s="44"/>
      <c r="P566" s="41" t="s">
        <v>154</v>
      </c>
      <c r="Q566" s="43">
        <v>20191201</v>
      </c>
      <c r="R566" s="66"/>
    </row>
    <row r="567" spans="1:18">
      <c r="A567" s="45"/>
      <c r="B567" s="41" t="s">
        <v>800</v>
      </c>
      <c r="C567" s="41" t="s">
        <v>801</v>
      </c>
      <c r="D567" s="42" t="s">
        <v>802</v>
      </c>
      <c r="E567" s="43" t="s">
        <v>684</v>
      </c>
      <c r="F567" s="43">
        <v>2</v>
      </c>
      <c r="G567" s="44">
        <v>1.5</v>
      </c>
      <c r="H567" s="44">
        <v>1.5</v>
      </c>
      <c r="I567" s="44"/>
      <c r="J567" s="44"/>
      <c r="K567" s="44"/>
      <c r="L567" s="44">
        <v>1.5</v>
      </c>
      <c r="M567" s="44"/>
      <c r="N567" s="44"/>
      <c r="O567" s="44"/>
      <c r="P567" s="41" t="s">
        <v>154</v>
      </c>
      <c r="Q567" s="43">
        <v>20191201</v>
      </c>
      <c r="R567" s="66"/>
    </row>
    <row r="568" spans="1:18">
      <c r="A568" s="45"/>
      <c r="B568" s="41" t="s">
        <v>803</v>
      </c>
      <c r="C568" s="41" t="s">
        <v>804</v>
      </c>
      <c r="D568" s="42" t="s">
        <v>805</v>
      </c>
      <c r="E568" s="43" t="s">
        <v>193</v>
      </c>
      <c r="F568" s="43">
        <v>2</v>
      </c>
      <c r="G568" s="44">
        <v>1.5</v>
      </c>
      <c r="H568" s="44">
        <v>1.5</v>
      </c>
      <c r="I568" s="44"/>
      <c r="J568" s="44"/>
      <c r="K568" s="44"/>
      <c r="L568" s="44">
        <v>1.5</v>
      </c>
      <c r="M568" s="44"/>
      <c r="N568" s="44"/>
      <c r="O568" s="44"/>
      <c r="P568" s="41" t="s">
        <v>154</v>
      </c>
      <c r="Q568" s="43">
        <v>20191201</v>
      </c>
      <c r="R568" s="66"/>
    </row>
    <row r="569" spans="1:18">
      <c r="A569" s="56"/>
      <c r="B569" s="41" t="s">
        <v>806</v>
      </c>
      <c r="C569" s="41" t="s">
        <v>157</v>
      </c>
      <c r="D569" s="42" t="s">
        <v>156</v>
      </c>
      <c r="E569" s="43" t="s">
        <v>54</v>
      </c>
      <c r="F569" s="43">
        <v>2</v>
      </c>
      <c r="G569" s="44">
        <v>1.5</v>
      </c>
      <c r="H569" s="44">
        <v>1.5</v>
      </c>
      <c r="I569" s="44"/>
      <c r="J569" s="44"/>
      <c r="K569" s="44"/>
      <c r="L569" s="44">
        <v>1.5</v>
      </c>
      <c r="M569" s="44"/>
      <c r="N569" s="44"/>
      <c r="O569" s="44"/>
      <c r="P569" s="41" t="s">
        <v>154</v>
      </c>
      <c r="Q569" s="43">
        <v>20190915</v>
      </c>
      <c r="R569" s="66"/>
    </row>
    <row r="570" spans="1:18">
      <c r="A570" s="41" t="s">
        <v>807</v>
      </c>
      <c r="B570" s="41" t="s">
        <v>808</v>
      </c>
      <c r="C570" s="69" t="s">
        <v>75</v>
      </c>
      <c r="D570" s="42" t="s">
        <v>76</v>
      </c>
      <c r="E570" s="43" t="s">
        <v>42</v>
      </c>
      <c r="F570" s="43">
        <v>1</v>
      </c>
      <c r="G570" s="44">
        <v>25.03</v>
      </c>
      <c r="H570" s="44">
        <v>25.03</v>
      </c>
      <c r="I570" s="44">
        <v>25.03</v>
      </c>
      <c r="J570" s="44"/>
      <c r="K570" s="44"/>
      <c r="L570" s="44"/>
      <c r="M570" s="44"/>
      <c r="N570" s="44"/>
      <c r="O570" s="44"/>
      <c r="P570" s="41" t="s">
        <v>154</v>
      </c>
      <c r="Q570" s="43" t="s">
        <v>809</v>
      </c>
      <c r="R570" s="55"/>
    </row>
    <row r="571" spans="1:18">
      <c r="A571" s="41"/>
      <c r="B571" s="41" t="s">
        <v>127</v>
      </c>
      <c r="C571" s="41" t="s">
        <v>184</v>
      </c>
      <c r="D571" s="42" t="s">
        <v>238</v>
      </c>
      <c r="E571" s="43" t="s">
        <v>128</v>
      </c>
      <c r="F571" s="43">
        <v>4</v>
      </c>
      <c r="G571" s="44">
        <v>0.5</v>
      </c>
      <c r="H571" s="44">
        <v>2</v>
      </c>
      <c r="I571" s="44">
        <v>2</v>
      </c>
      <c r="J571" s="44"/>
      <c r="K571" s="44"/>
      <c r="L571" s="44"/>
      <c r="M571" s="44"/>
      <c r="N571" s="44"/>
      <c r="O571" s="44"/>
      <c r="P571" s="41" t="s">
        <v>154</v>
      </c>
      <c r="Q571" s="43" t="s">
        <v>810</v>
      </c>
      <c r="R571" s="55"/>
    </row>
    <row r="572" spans="1:18">
      <c r="A572" s="41"/>
      <c r="B572" s="41" t="s">
        <v>244</v>
      </c>
      <c r="C572" s="41" t="s">
        <v>315</v>
      </c>
      <c r="D572" s="42" t="s">
        <v>416</v>
      </c>
      <c r="E572" s="43" t="s">
        <v>128</v>
      </c>
      <c r="F572" s="43">
        <v>3</v>
      </c>
      <c r="G572" s="44">
        <v>0.55</v>
      </c>
      <c r="H572" s="44">
        <v>0.55</v>
      </c>
      <c r="I572" s="44">
        <v>0.55</v>
      </c>
      <c r="J572" s="44"/>
      <c r="K572" s="44"/>
      <c r="L572" s="44"/>
      <c r="M572" s="44"/>
      <c r="N572" s="44"/>
      <c r="O572" s="44"/>
      <c r="P572" s="41" t="s">
        <v>154</v>
      </c>
      <c r="Q572" s="43" t="s">
        <v>810</v>
      </c>
      <c r="R572" s="55"/>
    </row>
    <row r="573" spans="1:18">
      <c r="A573" s="41"/>
      <c r="B573" s="41" t="s">
        <v>163</v>
      </c>
      <c r="C573" s="41" t="s">
        <v>164</v>
      </c>
      <c r="D573" s="42" t="s">
        <v>163</v>
      </c>
      <c r="E573" s="43" t="s">
        <v>128</v>
      </c>
      <c r="F573" s="43">
        <v>1</v>
      </c>
      <c r="G573" s="44">
        <v>0.3</v>
      </c>
      <c r="H573" s="44">
        <v>0.3</v>
      </c>
      <c r="I573" s="44">
        <v>0.3</v>
      </c>
      <c r="J573" s="44"/>
      <c r="K573" s="44"/>
      <c r="L573" s="44"/>
      <c r="M573" s="44"/>
      <c r="N573" s="44"/>
      <c r="O573" s="44"/>
      <c r="P573" s="41" t="s">
        <v>154</v>
      </c>
      <c r="Q573" s="43" t="s">
        <v>811</v>
      </c>
      <c r="R573" s="55"/>
    </row>
    <row r="574" spans="1:18">
      <c r="A574" s="41"/>
      <c r="B574" s="41" t="s">
        <v>174</v>
      </c>
      <c r="C574" s="73" t="s">
        <v>175</v>
      </c>
      <c r="D574" s="42" t="s">
        <v>174</v>
      </c>
      <c r="E574" s="43" t="s">
        <v>128</v>
      </c>
      <c r="F574" s="43">
        <v>2</v>
      </c>
      <c r="G574" s="44">
        <v>0.25</v>
      </c>
      <c r="H574" s="44">
        <v>0.25</v>
      </c>
      <c r="I574" s="44">
        <v>0.25</v>
      </c>
      <c r="J574" s="44"/>
      <c r="K574" s="44"/>
      <c r="L574" s="44"/>
      <c r="M574" s="44"/>
      <c r="N574" s="44"/>
      <c r="O574" s="44"/>
      <c r="P574" s="41" t="s">
        <v>154</v>
      </c>
      <c r="Q574" s="43" t="s">
        <v>810</v>
      </c>
      <c r="R574" s="55"/>
    </row>
    <row r="575" spans="1:18">
      <c r="A575" s="41"/>
      <c r="B575" s="41" t="s">
        <v>473</v>
      </c>
      <c r="C575" s="41" t="s">
        <v>474</v>
      </c>
      <c r="D575" s="42" t="s">
        <v>475</v>
      </c>
      <c r="E575" s="43" t="s">
        <v>28</v>
      </c>
      <c r="F575" s="43">
        <v>1</v>
      </c>
      <c r="G575" s="44">
        <v>0.7</v>
      </c>
      <c r="H575" s="44">
        <v>0.7</v>
      </c>
      <c r="I575" s="44">
        <v>0.7</v>
      </c>
      <c r="J575" s="44"/>
      <c r="K575" s="44"/>
      <c r="L575" s="44"/>
      <c r="M575" s="44"/>
      <c r="N575" s="44"/>
      <c r="O575" s="44"/>
      <c r="P575" s="41" t="s">
        <v>154</v>
      </c>
      <c r="Q575" s="43" t="s">
        <v>812</v>
      </c>
      <c r="R575" s="55"/>
    </row>
    <row r="576" spans="1:18">
      <c r="A576" s="41"/>
      <c r="B576" s="41" t="s">
        <v>56</v>
      </c>
      <c r="C576" s="41" t="s">
        <v>55</v>
      </c>
      <c r="D576" s="42" t="s">
        <v>56</v>
      </c>
      <c r="E576" s="43" t="s">
        <v>28</v>
      </c>
      <c r="F576" s="43">
        <v>1</v>
      </c>
      <c r="G576" s="44">
        <v>0.7</v>
      </c>
      <c r="H576" s="44">
        <v>0.7</v>
      </c>
      <c r="I576" s="44">
        <v>0.7</v>
      </c>
      <c r="J576" s="44"/>
      <c r="K576" s="44"/>
      <c r="L576" s="44"/>
      <c r="M576" s="44"/>
      <c r="N576" s="44"/>
      <c r="O576" s="44"/>
      <c r="P576" s="41" t="s">
        <v>154</v>
      </c>
      <c r="Q576" s="43" t="s">
        <v>812</v>
      </c>
      <c r="R576" s="55"/>
    </row>
    <row r="577" spans="1:18">
      <c r="A577" s="41"/>
      <c r="B577" s="42" t="s">
        <v>579</v>
      </c>
      <c r="C577" s="41" t="s">
        <v>379</v>
      </c>
      <c r="D577" s="42" t="s">
        <v>579</v>
      </c>
      <c r="E577" s="43" t="s">
        <v>42</v>
      </c>
      <c r="F577" s="43">
        <v>1</v>
      </c>
      <c r="G577" s="44">
        <v>1.5</v>
      </c>
      <c r="H577" s="44">
        <v>1.5</v>
      </c>
      <c r="I577" s="44">
        <v>1.5</v>
      </c>
      <c r="J577" s="44"/>
      <c r="K577" s="44"/>
      <c r="L577" s="44"/>
      <c r="M577" s="44"/>
      <c r="N577" s="44"/>
      <c r="O577" s="44"/>
      <c r="P577" s="41" t="s">
        <v>154</v>
      </c>
      <c r="Q577" s="43" t="s">
        <v>812</v>
      </c>
      <c r="R577" s="55"/>
    </row>
    <row r="578" spans="1:18">
      <c r="A578" s="41" t="s">
        <v>813</v>
      </c>
      <c r="B578" s="41" t="s">
        <v>125</v>
      </c>
      <c r="C578" s="41" t="s">
        <v>126</v>
      </c>
      <c r="D578" s="42" t="s">
        <v>127</v>
      </c>
      <c r="E578" s="43" t="s">
        <v>128</v>
      </c>
      <c r="F578" s="43">
        <v>8</v>
      </c>
      <c r="G578" s="44">
        <v>0.6</v>
      </c>
      <c r="H578" s="44">
        <v>4.8</v>
      </c>
      <c r="I578" s="44">
        <v>4.8</v>
      </c>
      <c r="J578" s="44"/>
      <c r="K578" s="44"/>
      <c r="L578" s="44"/>
      <c r="M578" s="44"/>
      <c r="N578" s="44"/>
      <c r="O578" s="44"/>
      <c r="P578" s="41" t="s">
        <v>154</v>
      </c>
      <c r="Q578" s="43">
        <v>20191201</v>
      </c>
      <c r="R578" s="66"/>
    </row>
    <row r="579" spans="1:18">
      <c r="A579" s="41"/>
      <c r="B579" s="41" t="s">
        <v>125</v>
      </c>
      <c r="C579" s="73" t="s">
        <v>173</v>
      </c>
      <c r="D579" s="42" t="s">
        <v>172</v>
      </c>
      <c r="E579" s="43" t="s">
        <v>128</v>
      </c>
      <c r="F579" s="43">
        <v>3</v>
      </c>
      <c r="G579" s="44">
        <v>0.25</v>
      </c>
      <c r="H579" s="44">
        <v>0.75</v>
      </c>
      <c r="I579" s="44">
        <v>0.75</v>
      </c>
      <c r="J579" s="44"/>
      <c r="K579" s="44"/>
      <c r="L579" s="44"/>
      <c r="M579" s="44"/>
      <c r="N579" s="44"/>
      <c r="O579" s="44"/>
      <c r="P579" s="41" t="s">
        <v>814</v>
      </c>
      <c r="Q579" s="43">
        <v>20191201</v>
      </c>
      <c r="R579" s="66"/>
    </row>
    <row r="580" spans="1:18">
      <c r="A580" s="41"/>
      <c r="B580" s="41" t="s">
        <v>65</v>
      </c>
      <c r="C580" s="41" t="s">
        <v>66</v>
      </c>
      <c r="D580" s="42" t="s">
        <v>67</v>
      </c>
      <c r="E580" s="43" t="s">
        <v>28</v>
      </c>
      <c r="F580" s="43">
        <v>1</v>
      </c>
      <c r="G580" s="44">
        <v>3.5</v>
      </c>
      <c r="H580" s="44">
        <v>3.5</v>
      </c>
      <c r="I580" s="44">
        <v>3.5</v>
      </c>
      <c r="J580" s="44"/>
      <c r="K580" s="44"/>
      <c r="L580" s="44"/>
      <c r="M580" s="44"/>
      <c r="N580" s="44"/>
      <c r="O580" s="44"/>
      <c r="P580" s="41" t="s">
        <v>154</v>
      </c>
      <c r="Q580" s="43">
        <v>20191201</v>
      </c>
      <c r="R580" s="66"/>
    </row>
    <row r="581" spans="1:18">
      <c r="A581" s="41"/>
      <c r="B581" s="41" t="s">
        <v>815</v>
      </c>
      <c r="C581" s="175" t="s">
        <v>515</v>
      </c>
      <c r="D581" s="42" t="s">
        <v>516</v>
      </c>
      <c r="E581" s="43" t="s">
        <v>42</v>
      </c>
      <c r="F581" s="43">
        <v>1</v>
      </c>
      <c r="G581" s="44">
        <v>13</v>
      </c>
      <c r="H581" s="44">
        <v>13</v>
      </c>
      <c r="I581" s="44">
        <v>13</v>
      </c>
      <c r="J581" s="44"/>
      <c r="K581" s="44"/>
      <c r="L581" s="44"/>
      <c r="M581" s="44"/>
      <c r="N581" s="44"/>
      <c r="O581" s="44"/>
      <c r="P581" s="41" t="s">
        <v>773</v>
      </c>
      <c r="Q581" s="43">
        <v>20191201</v>
      </c>
      <c r="R581" s="66"/>
    </row>
    <row r="582" spans="1:18">
      <c r="A582" s="41"/>
      <c r="B582" s="41" t="s">
        <v>68</v>
      </c>
      <c r="C582" s="175" t="s">
        <v>69</v>
      </c>
      <c r="D582" s="42" t="s">
        <v>70</v>
      </c>
      <c r="E582" s="43" t="s">
        <v>28</v>
      </c>
      <c r="F582" s="43">
        <v>1</v>
      </c>
      <c r="G582" s="44">
        <v>8</v>
      </c>
      <c r="H582" s="44">
        <v>8</v>
      </c>
      <c r="I582" s="44">
        <v>8</v>
      </c>
      <c r="J582" s="44"/>
      <c r="K582" s="44"/>
      <c r="L582" s="44"/>
      <c r="M582" s="44"/>
      <c r="N582" s="44"/>
      <c r="O582" s="44"/>
      <c r="P582" s="41" t="s">
        <v>816</v>
      </c>
      <c r="Q582" s="43">
        <v>20191201</v>
      </c>
      <c r="R582" s="66"/>
    </row>
    <row r="583" spans="1:18">
      <c r="A583" s="41"/>
      <c r="B583" s="41" t="s">
        <v>817</v>
      </c>
      <c r="C583" s="175" t="s">
        <v>379</v>
      </c>
      <c r="D583" s="42" t="s">
        <v>575</v>
      </c>
      <c r="E583" s="43" t="s">
        <v>28</v>
      </c>
      <c r="F583" s="43">
        <v>1</v>
      </c>
      <c r="G583" s="44">
        <v>3</v>
      </c>
      <c r="H583" s="44">
        <v>3</v>
      </c>
      <c r="I583" s="44">
        <v>3</v>
      </c>
      <c r="J583" s="44"/>
      <c r="K583" s="44"/>
      <c r="L583" s="44"/>
      <c r="M583" s="44"/>
      <c r="N583" s="44"/>
      <c r="O583" s="44"/>
      <c r="P583" s="41" t="s">
        <v>816</v>
      </c>
      <c r="Q583" s="43">
        <v>20191201</v>
      </c>
      <c r="R583" s="66"/>
    </row>
    <row r="584" spans="1:18">
      <c r="A584" s="41"/>
      <c r="B584" s="41" t="s">
        <v>818</v>
      </c>
      <c r="C584" s="175" t="s">
        <v>506</v>
      </c>
      <c r="D584" s="42" t="s">
        <v>702</v>
      </c>
      <c r="E584" s="43" t="s">
        <v>28</v>
      </c>
      <c r="F584" s="43">
        <v>1</v>
      </c>
      <c r="G584" s="44">
        <v>15</v>
      </c>
      <c r="H584" s="44">
        <v>15</v>
      </c>
      <c r="I584" s="44">
        <v>15</v>
      </c>
      <c r="J584" s="44"/>
      <c r="K584" s="44"/>
      <c r="L584" s="44"/>
      <c r="M584" s="44"/>
      <c r="N584" s="44"/>
      <c r="O584" s="44"/>
      <c r="P584" s="41" t="s">
        <v>816</v>
      </c>
      <c r="Q584" s="43">
        <v>20191201</v>
      </c>
      <c r="R584" s="66"/>
    </row>
    <row r="585" spans="1:18">
      <c r="A585" s="41"/>
      <c r="B585" s="41" t="s">
        <v>125</v>
      </c>
      <c r="C585" s="73" t="s">
        <v>560</v>
      </c>
      <c r="D585" s="42" t="s">
        <v>561</v>
      </c>
      <c r="E585" s="43" t="s">
        <v>128</v>
      </c>
      <c r="F585" s="43">
        <v>3</v>
      </c>
      <c r="G585" s="44">
        <v>0.25</v>
      </c>
      <c r="H585" s="44">
        <v>0.75</v>
      </c>
      <c r="I585" s="44">
        <v>0.75</v>
      </c>
      <c r="J585" s="44"/>
      <c r="K585" s="44"/>
      <c r="L585" s="44"/>
      <c r="M585" s="44"/>
      <c r="N585" s="44"/>
      <c r="O585" s="44"/>
      <c r="P585" s="41" t="s">
        <v>814</v>
      </c>
      <c r="Q585" s="43">
        <v>20191201</v>
      </c>
      <c r="R585" s="66"/>
    </row>
    <row r="586" spans="1:18">
      <c r="A586" s="41"/>
      <c r="B586" s="41" t="s">
        <v>819</v>
      </c>
      <c r="C586" s="175" t="s">
        <v>169</v>
      </c>
      <c r="D586" s="42" t="s">
        <v>488</v>
      </c>
      <c r="E586" s="43" t="s">
        <v>28</v>
      </c>
      <c r="F586" s="43">
        <v>1</v>
      </c>
      <c r="G586" s="44">
        <v>3</v>
      </c>
      <c r="H586" s="44">
        <v>3</v>
      </c>
      <c r="I586" s="44">
        <v>3</v>
      </c>
      <c r="J586" s="44"/>
      <c r="K586" s="44"/>
      <c r="L586" s="44"/>
      <c r="M586" s="44"/>
      <c r="N586" s="44"/>
      <c r="O586" s="44"/>
      <c r="P586" s="41" t="s">
        <v>816</v>
      </c>
      <c r="Q586" s="43">
        <v>20191201</v>
      </c>
      <c r="R586" s="66"/>
    </row>
    <row r="587" spans="1:18">
      <c r="A587" s="41"/>
      <c r="B587" s="41" t="s">
        <v>820</v>
      </c>
      <c r="C587" s="175" t="s">
        <v>515</v>
      </c>
      <c r="D587" s="42" t="s">
        <v>516</v>
      </c>
      <c r="E587" s="43" t="s">
        <v>42</v>
      </c>
      <c r="F587" s="43">
        <v>1</v>
      </c>
      <c r="G587" s="44">
        <v>5</v>
      </c>
      <c r="H587" s="44">
        <v>5</v>
      </c>
      <c r="I587" s="44">
        <v>5</v>
      </c>
      <c r="J587" s="44"/>
      <c r="K587" s="44"/>
      <c r="L587" s="44"/>
      <c r="M587" s="44"/>
      <c r="N587" s="44"/>
      <c r="O587" s="44"/>
      <c r="P587" s="41" t="s">
        <v>154</v>
      </c>
      <c r="Q587" s="43">
        <v>20191201</v>
      </c>
      <c r="R587" s="66"/>
    </row>
    <row r="588" spans="1:18">
      <c r="A588" s="40" t="s">
        <v>821</v>
      </c>
      <c r="B588" s="41" t="s">
        <v>822</v>
      </c>
      <c r="C588" s="176" t="s">
        <v>315</v>
      </c>
      <c r="D588" s="42" t="s">
        <v>416</v>
      </c>
      <c r="E588" s="43" t="s">
        <v>54</v>
      </c>
      <c r="F588" s="43">
        <v>1</v>
      </c>
      <c r="G588" s="44">
        <v>0.48</v>
      </c>
      <c r="H588" s="44">
        <v>0.48</v>
      </c>
      <c r="I588" s="44">
        <v>0.48</v>
      </c>
      <c r="J588" s="44"/>
      <c r="K588" s="44"/>
      <c r="L588" s="44"/>
      <c r="M588" s="44"/>
      <c r="N588" s="44"/>
      <c r="O588" s="44"/>
      <c r="P588" s="41" t="s">
        <v>154</v>
      </c>
      <c r="Q588" s="43">
        <v>20190801</v>
      </c>
      <c r="R588" s="55"/>
    </row>
    <row r="589" spans="1:18">
      <c r="A589" s="45"/>
      <c r="B589" s="41" t="s">
        <v>823</v>
      </c>
      <c r="C589" s="176" t="s">
        <v>500</v>
      </c>
      <c r="D589" s="42" t="s">
        <v>501</v>
      </c>
      <c r="E589" s="43" t="s">
        <v>824</v>
      </c>
      <c r="F589" s="43">
        <v>1</v>
      </c>
      <c r="G589" s="44">
        <v>0.23</v>
      </c>
      <c r="H589" s="44">
        <v>0.23</v>
      </c>
      <c r="I589" s="44">
        <v>0.23</v>
      </c>
      <c r="J589" s="44"/>
      <c r="K589" s="44"/>
      <c r="L589" s="44"/>
      <c r="M589" s="44"/>
      <c r="N589" s="44"/>
      <c r="O589" s="44"/>
      <c r="P589" s="41" t="s">
        <v>154</v>
      </c>
      <c r="Q589" s="43">
        <v>20190801</v>
      </c>
      <c r="R589" s="55"/>
    </row>
    <row r="590" spans="1:18">
      <c r="A590" s="45"/>
      <c r="B590" s="41" t="s">
        <v>825</v>
      </c>
      <c r="C590" s="176" t="s">
        <v>560</v>
      </c>
      <c r="D590" s="42" t="s">
        <v>561</v>
      </c>
      <c r="E590" s="43" t="s">
        <v>128</v>
      </c>
      <c r="F590" s="43">
        <v>1</v>
      </c>
      <c r="G590" s="44">
        <v>0.21</v>
      </c>
      <c r="H590" s="44">
        <v>0.21</v>
      </c>
      <c r="I590" s="44">
        <v>0.21</v>
      </c>
      <c r="J590" s="44"/>
      <c r="K590" s="44"/>
      <c r="L590" s="44"/>
      <c r="M590" s="44"/>
      <c r="N590" s="44"/>
      <c r="O590" s="44"/>
      <c r="P590" s="41" t="s">
        <v>154</v>
      </c>
      <c r="Q590" s="43">
        <v>20190801</v>
      </c>
      <c r="R590" s="55"/>
    </row>
    <row r="591" spans="1:18">
      <c r="A591" s="45"/>
      <c r="B591" s="41" t="s">
        <v>826</v>
      </c>
      <c r="C591" s="176" t="s">
        <v>827</v>
      </c>
      <c r="D591" s="42" t="s">
        <v>828</v>
      </c>
      <c r="E591" s="43" t="s">
        <v>54</v>
      </c>
      <c r="F591" s="43">
        <v>1</v>
      </c>
      <c r="G591" s="44">
        <v>0.51</v>
      </c>
      <c r="H591" s="44">
        <v>0.51</v>
      </c>
      <c r="I591" s="44">
        <v>0.51</v>
      </c>
      <c r="J591" s="44"/>
      <c r="K591" s="44"/>
      <c r="L591" s="44"/>
      <c r="M591" s="44"/>
      <c r="N591" s="44"/>
      <c r="O591" s="44"/>
      <c r="P591" s="41" t="s">
        <v>154</v>
      </c>
      <c r="Q591" s="43">
        <v>20190801</v>
      </c>
      <c r="R591" s="55"/>
    </row>
    <row r="592" spans="1:18">
      <c r="A592" s="45"/>
      <c r="B592" s="41" t="s">
        <v>829</v>
      </c>
      <c r="C592" s="176" t="s">
        <v>827</v>
      </c>
      <c r="D592" s="42" t="s">
        <v>828</v>
      </c>
      <c r="E592" s="43" t="s">
        <v>54</v>
      </c>
      <c r="F592" s="43">
        <v>1</v>
      </c>
      <c r="G592" s="44">
        <v>0.27</v>
      </c>
      <c r="H592" s="44">
        <v>0.27</v>
      </c>
      <c r="I592" s="44">
        <v>0.27</v>
      </c>
      <c r="J592" s="44"/>
      <c r="K592" s="44"/>
      <c r="L592" s="44"/>
      <c r="M592" s="44"/>
      <c r="N592" s="44"/>
      <c r="O592" s="44"/>
      <c r="P592" s="41" t="s">
        <v>154</v>
      </c>
      <c r="Q592" s="43">
        <v>20190801</v>
      </c>
      <c r="R592" s="55"/>
    </row>
    <row r="593" spans="1:18">
      <c r="A593" s="45"/>
      <c r="B593" s="41" t="s">
        <v>830</v>
      </c>
      <c r="C593" s="176" t="s">
        <v>126</v>
      </c>
      <c r="D593" s="42" t="s">
        <v>127</v>
      </c>
      <c r="E593" s="43" t="s">
        <v>128</v>
      </c>
      <c r="F593" s="43">
        <v>2</v>
      </c>
      <c r="G593" s="44">
        <v>0.55</v>
      </c>
      <c r="H593" s="44">
        <v>1.1</v>
      </c>
      <c r="I593" s="44">
        <v>1.1</v>
      </c>
      <c r="J593" s="44"/>
      <c r="K593" s="44"/>
      <c r="L593" s="44"/>
      <c r="M593" s="44"/>
      <c r="N593" s="44"/>
      <c r="O593" s="44"/>
      <c r="P593" s="41" t="s">
        <v>154</v>
      </c>
      <c r="Q593" s="43">
        <v>20190801</v>
      </c>
      <c r="R593" s="55"/>
    </row>
    <row r="594" spans="1:18">
      <c r="A594" s="45"/>
      <c r="B594" s="41" t="s">
        <v>831</v>
      </c>
      <c r="C594" s="175" t="s">
        <v>49</v>
      </c>
      <c r="D594" s="42" t="s">
        <v>50</v>
      </c>
      <c r="E594" s="43" t="s">
        <v>28</v>
      </c>
      <c r="F594" s="43">
        <v>1</v>
      </c>
      <c r="G594" s="44">
        <v>2.25</v>
      </c>
      <c r="H594" s="44">
        <v>2.25</v>
      </c>
      <c r="I594" s="44">
        <v>2.25</v>
      </c>
      <c r="J594" s="44"/>
      <c r="K594" s="44"/>
      <c r="L594" s="44"/>
      <c r="M594" s="44"/>
      <c r="N594" s="44"/>
      <c r="O594" s="44"/>
      <c r="P594" s="41" t="s">
        <v>154</v>
      </c>
      <c r="Q594" s="43">
        <v>20190901</v>
      </c>
      <c r="R594" s="55"/>
    </row>
    <row r="595" spans="1:18">
      <c r="A595" s="45"/>
      <c r="B595" s="41" t="s">
        <v>56</v>
      </c>
      <c r="C595" s="175" t="s">
        <v>55</v>
      </c>
      <c r="D595" s="42" t="s">
        <v>56</v>
      </c>
      <c r="E595" s="43" t="s">
        <v>28</v>
      </c>
      <c r="F595" s="43">
        <v>1</v>
      </c>
      <c r="G595" s="44">
        <v>1</v>
      </c>
      <c r="H595" s="44">
        <v>1</v>
      </c>
      <c r="I595" s="44">
        <v>1</v>
      </c>
      <c r="J595" s="44"/>
      <c r="K595" s="44"/>
      <c r="L595" s="44"/>
      <c r="M595" s="44"/>
      <c r="N595" s="44"/>
      <c r="O595" s="44"/>
      <c r="P595" s="41" t="s">
        <v>154</v>
      </c>
      <c r="Q595" s="43">
        <v>20190901</v>
      </c>
      <c r="R595" s="55"/>
    </row>
    <row r="596" spans="1:18">
      <c r="A596" s="45"/>
      <c r="B596" s="41" t="s">
        <v>187</v>
      </c>
      <c r="C596" s="175" t="s">
        <v>31</v>
      </c>
      <c r="D596" s="42" t="s">
        <v>187</v>
      </c>
      <c r="E596" s="43" t="s">
        <v>42</v>
      </c>
      <c r="F596" s="43">
        <v>1</v>
      </c>
      <c r="G596" s="44">
        <v>2.52</v>
      </c>
      <c r="H596" s="44">
        <v>2.52</v>
      </c>
      <c r="I596" s="44">
        <v>2.52</v>
      </c>
      <c r="J596" s="44"/>
      <c r="K596" s="44"/>
      <c r="L596" s="44"/>
      <c r="M596" s="44"/>
      <c r="N596" s="44"/>
      <c r="O596" s="44"/>
      <c r="P596" s="41" t="s">
        <v>154</v>
      </c>
      <c r="Q596" s="43">
        <v>20190901</v>
      </c>
      <c r="R596" s="55"/>
    </row>
    <row r="597" spans="1:18">
      <c r="A597" s="45"/>
      <c r="B597" s="41" t="s">
        <v>174</v>
      </c>
      <c r="C597" s="73" t="s">
        <v>175</v>
      </c>
      <c r="D597" s="42" t="s">
        <v>174</v>
      </c>
      <c r="E597" s="43" t="s">
        <v>128</v>
      </c>
      <c r="F597" s="43">
        <v>1</v>
      </c>
      <c r="G597" s="44">
        <v>0.15</v>
      </c>
      <c r="H597" s="44">
        <v>0.15</v>
      </c>
      <c r="I597" s="44">
        <v>0.15</v>
      </c>
      <c r="J597" s="44"/>
      <c r="K597" s="44"/>
      <c r="L597" s="44"/>
      <c r="M597" s="44"/>
      <c r="N597" s="44"/>
      <c r="O597" s="44"/>
      <c r="P597" s="41" t="s">
        <v>154</v>
      </c>
      <c r="Q597" s="43">
        <v>20190901</v>
      </c>
      <c r="R597" s="55"/>
    </row>
    <row r="598" spans="1:18">
      <c r="A598" s="56"/>
      <c r="B598" s="41" t="s">
        <v>694</v>
      </c>
      <c r="C598" s="102" t="s">
        <v>693</v>
      </c>
      <c r="D598" s="42" t="s">
        <v>832</v>
      </c>
      <c r="E598" s="43" t="s">
        <v>193</v>
      </c>
      <c r="F598" s="43">
        <v>1</v>
      </c>
      <c r="G598" s="44">
        <v>0.28</v>
      </c>
      <c r="H598" s="44">
        <v>0.28</v>
      </c>
      <c r="I598" s="44">
        <v>0.28</v>
      </c>
      <c r="J598" s="44"/>
      <c r="K598" s="82"/>
      <c r="L598" s="82"/>
      <c r="M598" s="44"/>
      <c r="N598" s="44"/>
      <c r="O598" s="44"/>
      <c r="P598" s="41" t="s">
        <v>154</v>
      </c>
      <c r="Q598" s="43">
        <v>20190901</v>
      </c>
      <c r="R598" s="55"/>
    </row>
    <row r="599" spans="1:18">
      <c r="A599" s="41" t="s">
        <v>833</v>
      </c>
      <c r="B599" s="41" t="s">
        <v>834</v>
      </c>
      <c r="C599" s="41" t="s">
        <v>75</v>
      </c>
      <c r="D599" s="42" t="s">
        <v>835</v>
      </c>
      <c r="E599" s="43" t="s">
        <v>42</v>
      </c>
      <c r="F599" s="43">
        <v>1</v>
      </c>
      <c r="G599" s="44">
        <v>31</v>
      </c>
      <c r="H599" s="44">
        <v>31</v>
      </c>
      <c r="I599" s="44">
        <v>31</v>
      </c>
      <c r="J599" s="44"/>
      <c r="K599" s="44"/>
      <c r="L599" s="44"/>
      <c r="M599" s="44"/>
      <c r="N599" s="44"/>
      <c r="O599" s="44"/>
      <c r="P599" s="41" t="s">
        <v>160</v>
      </c>
      <c r="Q599" s="90" t="s">
        <v>836</v>
      </c>
      <c r="R599" s="66"/>
    </row>
    <row r="600" spans="1:18">
      <c r="A600" s="41"/>
      <c r="B600" s="41" t="s">
        <v>583</v>
      </c>
      <c r="C600" s="60" t="s">
        <v>69</v>
      </c>
      <c r="D600" s="60" t="s">
        <v>70</v>
      </c>
      <c r="E600" s="51" t="s">
        <v>28</v>
      </c>
      <c r="F600" s="51">
        <v>1</v>
      </c>
      <c r="G600" s="61">
        <v>40</v>
      </c>
      <c r="H600" s="61">
        <v>40</v>
      </c>
      <c r="I600" s="61">
        <v>40</v>
      </c>
      <c r="J600" s="44"/>
      <c r="K600" s="44"/>
      <c r="L600" s="44"/>
      <c r="M600" s="44"/>
      <c r="N600" s="44"/>
      <c r="O600" s="44"/>
      <c r="P600" s="41" t="s">
        <v>154</v>
      </c>
      <c r="Q600" s="90" t="s">
        <v>836</v>
      </c>
      <c r="R600" s="66"/>
    </row>
    <row r="601" spans="1:18">
      <c r="A601" s="41"/>
      <c r="B601" s="41" t="s">
        <v>837</v>
      </c>
      <c r="C601" s="60" t="s">
        <v>236</v>
      </c>
      <c r="D601" s="60" t="s">
        <v>431</v>
      </c>
      <c r="E601" s="43" t="s">
        <v>28</v>
      </c>
      <c r="F601" s="43">
        <v>5</v>
      </c>
      <c r="G601" s="44">
        <v>2.2</v>
      </c>
      <c r="H601" s="44">
        <v>11</v>
      </c>
      <c r="I601" s="44">
        <v>11</v>
      </c>
      <c r="J601" s="44"/>
      <c r="K601" s="44"/>
      <c r="L601" s="44"/>
      <c r="M601" s="44"/>
      <c r="N601" s="44"/>
      <c r="O601" s="44"/>
      <c r="P601" s="41" t="s">
        <v>154</v>
      </c>
      <c r="Q601" s="90" t="s">
        <v>836</v>
      </c>
      <c r="R601" s="66"/>
    </row>
    <row r="602" spans="1:18">
      <c r="A602" s="41"/>
      <c r="B602" s="41" t="s">
        <v>838</v>
      </c>
      <c r="C602" s="60" t="s">
        <v>781</v>
      </c>
      <c r="D602" s="60" t="s">
        <v>782</v>
      </c>
      <c r="E602" s="43" t="s">
        <v>28</v>
      </c>
      <c r="F602" s="43">
        <v>10</v>
      </c>
      <c r="G602" s="44">
        <v>2.5</v>
      </c>
      <c r="H602" s="44">
        <v>25</v>
      </c>
      <c r="I602" s="44">
        <v>25</v>
      </c>
      <c r="J602" s="44"/>
      <c r="K602" s="44"/>
      <c r="L602" s="44"/>
      <c r="M602" s="44"/>
      <c r="N602" s="44"/>
      <c r="O602" s="44"/>
      <c r="P602" s="41" t="s">
        <v>154</v>
      </c>
      <c r="Q602" s="90" t="s">
        <v>836</v>
      </c>
      <c r="R602" s="66"/>
    </row>
    <row r="603" spans="1:18">
      <c r="A603" s="41" t="s">
        <v>839</v>
      </c>
      <c r="B603" s="41"/>
      <c r="C603" s="41" t="s">
        <v>840</v>
      </c>
      <c r="D603" s="42" t="s">
        <v>841</v>
      </c>
      <c r="E603" s="43" t="s">
        <v>42</v>
      </c>
      <c r="F603" s="43">
        <v>1</v>
      </c>
      <c r="G603" s="44">
        <v>570</v>
      </c>
      <c r="H603" s="44">
        <v>570</v>
      </c>
      <c r="I603" s="44">
        <v>570</v>
      </c>
      <c r="J603" s="44"/>
      <c r="K603" s="44"/>
      <c r="L603" s="44"/>
      <c r="M603" s="44"/>
      <c r="N603" s="44"/>
      <c r="O603" s="44"/>
      <c r="P603" s="41" t="s">
        <v>842</v>
      </c>
      <c r="Q603" s="43" t="s">
        <v>843</v>
      </c>
      <c r="R603" s="66"/>
    </row>
    <row r="604" spans="1:18">
      <c r="A604" s="41"/>
      <c r="B604" s="41"/>
      <c r="C604" s="41" t="s">
        <v>844</v>
      </c>
      <c r="D604" s="42" t="s">
        <v>845</v>
      </c>
      <c r="E604" s="43" t="s">
        <v>42</v>
      </c>
      <c r="F604" s="43">
        <v>1</v>
      </c>
      <c r="G604" s="44">
        <v>2</v>
      </c>
      <c r="H604" s="44">
        <v>2</v>
      </c>
      <c r="I604" s="44">
        <v>2</v>
      </c>
      <c r="J604" s="44"/>
      <c r="K604" s="44"/>
      <c r="L604" s="44"/>
      <c r="M604" s="44"/>
      <c r="N604" s="44"/>
      <c r="O604" s="44"/>
      <c r="P604" s="41" t="s">
        <v>154</v>
      </c>
      <c r="Q604" s="43" t="s">
        <v>809</v>
      </c>
      <c r="R604" s="66"/>
    </row>
    <row r="605" spans="1:18">
      <c r="A605" s="41"/>
      <c r="B605" s="41"/>
      <c r="C605" s="41" t="s">
        <v>846</v>
      </c>
      <c r="D605" s="42" t="s">
        <v>847</v>
      </c>
      <c r="E605" s="43" t="s">
        <v>42</v>
      </c>
      <c r="F605" s="43">
        <v>1</v>
      </c>
      <c r="G605" s="44">
        <v>2</v>
      </c>
      <c r="H605" s="44">
        <v>2</v>
      </c>
      <c r="I605" s="44">
        <v>2</v>
      </c>
      <c r="J605" s="44"/>
      <c r="K605" s="44"/>
      <c r="L605" s="44"/>
      <c r="M605" s="44"/>
      <c r="N605" s="44"/>
      <c r="O605" s="44"/>
      <c r="P605" s="41" t="s">
        <v>154</v>
      </c>
      <c r="Q605" s="43" t="s">
        <v>809</v>
      </c>
      <c r="R605" s="66"/>
    </row>
    <row r="606" spans="1:18">
      <c r="A606" s="41"/>
      <c r="B606" s="41"/>
      <c r="C606" s="41" t="s">
        <v>49</v>
      </c>
      <c r="D606" s="42" t="s">
        <v>50</v>
      </c>
      <c r="E606" s="43" t="s">
        <v>42</v>
      </c>
      <c r="F606" s="43">
        <v>1</v>
      </c>
      <c r="G606" s="44">
        <v>3</v>
      </c>
      <c r="H606" s="44">
        <v>3</v>
      </c>
      <c r="I606" s="44">
        <v>3</v>
      </c>
      <c r="J606" s="44"/>
      <c r="K606" s="44"/>
      <c r="L606" s="44"/>
      <c r="M606" s="44"/>
      <c r="N606" s="44"/>
      <c r="O606" s="44"/>
      <c r="P606" s="41" t="s">
        <v>154</v>
      </c>
      <c r="Q606" s="43" t="s">
        <v>809</v>
      </c>
      <c r="R606" s="66"/>
    </row>
    <row r="607" spans="1:18">
      <c r="A607" s="41"/>
      <c r="B607" s="41"/>
      <c r="C607" s="41" t="s">
        <v>572</v>
      </c>
      <c r="D607" s="42" t="s">
        <v>573</v>
      </c>
      <c r="E607" s="43" t="s">
        <v>42</v>
      </c>
      <c r="F607" s="43">
        <v>1</v>
      </c>
      <c r="G607" s="44">
        <v>3</v>
      </c>
      <c r="H607" s="44">
        <v>3</v>
      </c>
      <c r="I607" s="44">
        <v>3</v>
      </c>
      <c r="J607" s="44"/>
      <c r="K607" s="44"/>
      <c r="L607" s="44"/>
      <c r="M607" s="44"/>
      <c r="N607" s="44"/>
      <c r="O607" s="44"/>
      <c r="P607" s="41" t="s">
        <v>154</v>
      </c>
      <c r="Q607" s="43" t="s">
        <v>809</v>
      </c>
      <c r="R607" s="66"/>
    </row>
    <row r="608" spans="1:18">
      <c r="A608" s="41"/>
      <c r="B608" s="41"/>
      <c r="C608" s="41" t="s">
        <v>506</v>
      </c>
      <c r="D608" s="42" t="s">
        <v>702</v>
      </c>
      <c r="E608" s="43" t="s">
        <v>42</v>
      </c>
      <c r="F608" s="43">
        <v>1</v>
      </c>
      <c r="G608" s="44">
        <v>10</v>
      </c>
      <c r="H608" s="44">
        <v>10</v>
      </c>
      <c r="I608" s="44">
        <v>10</v>
      </c>
      <c r="J608" s="44"/>
      <c r="K608" s="44"/>
      <c r="L608" s="44"/>
      <c r="M608" s="44"/>
      <c r="N608" s="44"/>
      <c r="O608" s="44"/>
      <c r="P608" s="41" t="s">
        <v>848</v>
      </c>
      <c r="Q608" s="43" t="s">
        <v>809</v>
      </c>
      <c r="R608" s="66"/>
    </row>
    <row r="609" spans="1:18">
      <c r="A609" s="41" t="s">
        <v>849</v>
      </c>
      <c r="B609" s="41" t="s">
        <v>238</v>
      </c>
      <c r="C609" s="41" t="s">
        <v>184</v>
      </c>
      <c r="D609" s="42" t="s">
        <v>238</v>
      </c>
      <c r="E609" s="43" t="s">
        <v>128</v>
      </c>
      <c r="F609" s="43">
        <v>2</v>
      </c>
      <c r="G609" s="44">
        <v>0.4</v>
      </c>
      <c r="H609" s="44">
        <v>0.8</v>
      </c>
      <c r="I609" s="44">
        <v>0.8</v>
      </c>
      <c r="J609" s="44"/>
      <c r="K609" s="44"/>
      <c r="L609" s="44"/>
      <c r="M609" s="44"/>
      <c r="N609" s="44"/>
      <c r="O609" s="44"/>
      <c r="P609" s="41" t="s">
        <v>154</v>
      </c>
      <c r="Q609" s="71">
        <v>43709</v>
      </c>
      <c r="R609" s="55"/>
    </row>
    <row r="610" spans="1:18">
      <c r="A610" s="41"/>
      <c r="B610" s="41" t="s">
        <v>67</v>
      </c>
      <c r="C610" s="41" t="s">
        <v>66</v>
      </c>
      <c r="D610" s="42" t="s">
        <v>67</v>
      </c>
      <c r="E610" s="43" t="s">
        <v>128</v>
      </c>
      <c r="F610" s="43">
        <v>2</v>
      </c>
      <c r="G610" s="44">
        <v>0.75</v>
      </c>
      <c r="H610" s="44">
        <v>1.5</v>
      </c>
      <c r="I610" s="44">
        <v>1.5</v>
      </c>
      <c r="J610" s="44"/>
      <c r="K610" s="44"/>
      <c r="L610" s="44"/>
      <c r="M610" s="44"/>
      <c r="N610" s="44"/>
      <c r="O610" s="44"/>
      <c r="P610" s="41" t="s">
        <v>154</v>
      </c>
      <c r="Q610" s="71">
        <v>43709</v>
      </c>
      <c r="R610" s="55"/>
    </row>
    <row r="611" spans="1:18">
      <c r="A611" s="41" t="s">
        <v>850</v>
      </c>
      <c r="B611" s="41" t="s">
        <v>851</v>
      </c>
      <c r="C611" s="41" t="s">
        <v>49</v>
      </c>
      <c r="D611" s="42" t="str">
        <f>IF(C611="","",VLOOKUP(C611,[9]采购目录表!A$1:B$65536,2,FALSE))</f>
        <v>硒鼓、粉盒</v>
      </c>
      <c r="E611" s="43" t="s">
        <v>28</v>
      </c>
      <c r="F611" s="43">
        <v>1</v>
      </c>
      <c r="G611" s="44">
        <v>0.48</v>
      </c>
      <c r="H611" s="44">
        <v>0.48</v>
      </c>
      <c r="I611" s="44"/>
      <c r="J611" s="44"/>
      <c r="K611" s="44"/>
      <c r="L611" s="44">
        <v>0.48</v>
      </c>
      <c r="M611" s="44"/>
      <c r="N611" s="44"/>
      <c r="O611" s="44"/>
      <c r="P611" s="41" t="s">
        <v>154</v>
      </c>
      <c r="Q611" s="43">
        <v>2019.6</v>
      </c>
      <c r="R611" s="55"/>
    </row>
    <row r="612" spans="1:18">
      <c r="A612" s="41"/>
      <c r="B612" s="41" t="s">
        <v>852</v>
      </c>
      <c r="C612" s="41" t="s">
        <v>177</v>
      </c>
      <c r="D612" s="42" t="str">
        <f>IF(C612="","",VLOOKUP(C612,[9]采购目录表!A$1:B$65536,2,FALSE))</f>
        <v>印刷服务</v>
      </c>
      <c r="E612" s="43" t="s">
        <v>28</v>
      </c>
      <c r="F612" s="43">
        <v>1</v>
      </c>
      <c r="G612" s="44">
        <v>5.5</v>
      </c>
      <c r="H612" s="44">
        <v>5.5</v>
      </c>
      <c r="I612" s="44"/>
      <c r="J612" s="44"/>
      <c r="K612" s="44"/>
      <c r="L612" s="44">
        <v>5.5</v>
      </c>
      <c r="M612" s="44"/>
      <c r="N612" s="44"/>
      <c r="O612" s="44"/>
      <c r="P612" s="41" t="s">
        <v>154</v>
      </c>
      <c r="Q612" s="43">
        <v>2019.6</v>
      </c>
      <c r="R612" s="55"/>
    </row>
    <row r="613" spans="1:18">
      <c r="A613" s="41"/>
      <c r="B613" s="41" t="s">
        <v>853</v>
      </c>
      <c r="C613" s="41" t="s">
        <v>379</v>
      </c>
      <c r="D613" s="42" t="str">
        <f>IF(C613="","",VLOOKUP(C613,[9]采购目录表!A$1:B$65536,2,FALSE))</f>
        <v>办公设备维修和保养服</v>
      </c>
      <c r="E613" s="43" t="s">
        <v>42</v>
      </c>
      <c r="F613" s="43">
        <v>1</v>
      </c>
      <c r="G613" s="44">
        <v>0.45</v>
      </c>
      <c r="H613" s="44">
        <v>0.45</v>
      </c>
      <c r="I613" s="44"/>
      <c r="J613" s="44"/>
      <c r="K613" s="44"/>
      <c r="L613" s="44">
        <v>0.45</v>
      </c>
      <c r="M613" s="44"/>
      <c r="N613" s="44"/>
      <c r="O613" s="44"/>
      <c r="P613" s="41" t="s">
        <v>154</v>
      </c>
      <c r="Q613" s="43">
        <v>2019.6</v>
      </c>
      <c r="R613" s="55"/>
    </row>
    <row r="614" spans="1:18">
      <c r="A614" s="41"/>
      <c r="B614" s="41" t="s">
        <v>851</v>
      </c>
      <c r="C614" s="41" t="s">
        <v>49</v>
      </c>
      <c r="D614" s="42" t="str">
        <f>IF(C614="","",VLOOKUP(C614,[9]采购目录表!A$1:B$65536,2,FALSE))</f>
        <v>硒鼓、粉盒</v>
      </c>
      <c r="E614" s="43" t="s">
        <v>28</v>
      </c>
      <c r="F614" s="43">
        <v>1</v>
      </c>
      <c r="G614" s="44">
        <v>0.48</v>
      </c>
      <c r="H614" s="44">
        <v>0.48</v>
      </c>
      <c r="I614" s="44"/>
      <c r="J614" s="44"/>
      <c r="K614" s="44"/>
      <c r="L614" s="44">
        <v>0.48</v>
      </c>
      <c r="M614" s="44"/>
      <c r="N614" s="44"/>
      <c r="O614" s="44"/>
      <c r="P614" s="41" t="s">
        <v>154</v>
      </c>
      <c r="Q614" s="90" t="s">
        <v>854</v>
      </c>
      <c r="R614" s="55"/>
    </row>
    <row r="615" spans="1:18">
      <c r="A615" s="41"/>
      <c r="B615" s="41" t="s">
        <v>853</v>
      </c>
      <c r="C615" s="41" t="s">
        <v>379</v>
      </c>
      <c r="D615" s="42" t="str">
        <f>IF(C615="","",VLOOKUP(C615,[9]采购目录表!A$1:B$65536,2,FALSE))</f>
        <v>办公设备维修和保养服</v>
      </c>
      <c r="E615" s="43" t="s">
        <v>42</v>
      </c>
      <c r="F615" s="43">
        <v>1</v>
      </c>
      <c r="G615" s="44">
        <v>0.45</v>
      </c>
      <c r="H615" s="44">
        <v>0.45</v>
      </c>
      <c r="I615" s="44"/>
      <c r="J615" s="44"/>
      <c r="K615" s="44"/>
      <c r="L615" s="44">
        <v>0.45</v>
      </c>
      <c r="M615" s="44"/>
      <c r="N615" s="44"/>
      <c r="O615" s="44"/>
      <c r="P615" s="41" t="s">
        <v>154</v>
      </c>
      <c r="Q615" s="90" t="s">
        <v>854</v>
      </c>
      <c r="R615" s="55"/>
    </row>
    <row r="616" spans="1:18">
      <c r="A616" s="41" t="s">
        <v>855</v>
      </c>
      <c r="B616" s="41" t="s">
        <v>154</v>
      </c>
      <c r="C616" s="41" t="s">
        <v>55</v>
      </c>
      <c r="D616" s="42" t="s">
        <v>56</v>
      </c>
      <c r="E616" s="43" t="s">
        <v>514</v>
      </c>
      <c r="F616" s="43">
        <v>4</v>
      </c>
      <c r="G616" s="44">
        <v>0.02</v>
      </c>
      <c r="H616" s="44">
        <v>0.08</v>
      </c>
      <c r="I616" s="44">
        <v>0.08</v>
      </c>
      <c r="J616" s="44"/>
      <c r="K616" s="44"/>
      <c r="L616" s="44"/>
      <c r="M616" s="44"/>
      <c r="N616" s="44"/>
      <c r="O616" s="44"/>
      <c r="P616" s="41" t="s">
        <v>154</v>
      </c>
      <c r="Q616" s="43" t="s">
        <v>856</v>
      </c>
      <c r="R616" s="55"/>
    </row>
    <row r="617" spans="1:18">
      <c r="A617" s="41"/>
      <c r="B617" s="102" t="s">
        <v>154</v>
      </c>
      <c r="C617" s="41" t="s">
        <v>49</v>
      </c>
      <c r="D617" s="42" t="s">
        <v>50</v>
      </c>
      <c r="E617" s="43" t="s">
        <v>193</v>
      </c>
      <c r="F617" s="43">
        <v>4</v>
      </c>
      <c r="G617" s="44">
        <v>0.025</v>
      </c>
      <c r="H617" s="44">
        <v>0.1</v>
      </c>
      <c r="I617" s="44">
        <v>0.1</v>
      </c>
      <c r="J617" s="44"/>
      <c r="K617" s="44"/>
      <c r="L617" s="44"/>
      <c r="M617" s="44"/>
      <c r="N617" s="44"/>
      <c r="O617" s="44"/>
      <c r="P617" s="41" t="s">
        <v>154</v>
      </c>
      <c r="Q617" s="43" t="s">
        <v>856</v>
      </c>
      <c r="R617" s="55"/>
    </row>
    <row r="618" spans="1:18">
      <c r="A618" s="41"/>
      <c r="B618" s="102" t="s">
        <v>154</v>
      </c>
      <c r="C618" s="41" t="s">
        <v>210</v>
      </c>
      <c r="D618" s="42" t="s">
        <v>857</v>
      </c>
      <c r="E618" s="43" t="s">
        <v>101</v>
      </c>
      <c r="F618" s="43">
        <v>1</v>
      </c>
      <c r="G618" s="44">
        <v>0.15</v>
      </c>
      <c r="H618" s="44">
        <v>0.15</v>
      </c>
      <c r="I618" s="44">
        <v>0.15</v>
      </c>
      <c r="J618" s="44"/>
      <c r="K618" s="44"/>
      <c r="L618" s="44"/>
      <c r="M618" s="44"/>
      <c r="N618" s="44"/>
      <c r="O618" s="44"/>
      <c r="P618" s="41" t="s">
        <v>154</v>
      </c>
      <c r="Q618" s="43" t="s">
        <v>858</v>
      </c>
      <c r="R618" s="55"/>
    </row>
    <row r="619" spans="1:18">
      <c r="A619" s="41"/>
      <c r="B619" s="102" t="s">
        <v>154</v>
      </c>
      <c r="C619" s="41" t="s">
        <v>379</v>
      </c>
      <c r="D619" s="42" t="s">
        <v>579</v>
      </c>
      <c r="E619" s="43" t="s">
        <v>101</v>
      </c>
      <c r="F619" s="43">
        <v>1</v>
      </c>
      <c r="G619" s="44">
        <v>0.2</v>
      </c>
      <c r="H619" s="44">
        <v>0.2</v>
      </c>
      <c r="I619" s="44">
        <v>0.2</v>
      </c>
      <c r="J619" s="44"/>
      <c r="K619" s="44"/>
      <c r="L619" s="44"/>
      <c r="M619" s="44"/>
      <c r="N619" s="44"/>
      <c r="O619" s="44"/>
      <c r="P619" s="41" t="s">
        <v>154</v>
      </c>
      <c r="Q619" s="43" t="s">
        <v>859</v>
      </c>
      <c r="R619" s="55"/>
    </row>
    <row r="620" spans="1:18">
      <c r="A620" s="41"/>
      <c r="B620" s="102" t="s">
        <v>154</v>
      </c>
      <c r="C620" s="41" t="s">
        <v>200</v>
      </c>
      <c r="D620" s="42" t="s">
        <v>523</v>
      </c>
      <c r="E620" s="43" t="s">
        <v>101</v>
      </c>
      <c r="F620" s="43">
        <v>1</v>
      </c>
      <c r="G620" s="44">
        <v>0.3</v>
      </c>
      <c r="H620" s="44">
        <v>0.3</v>
      </c>
      <c r="I620" s="44">
        <v>0.3</v>
      </c>
      <c r="J620" s="44"/>
      <c r="K620" s="44"/>
      <c r="L620" s="44"/>
      <c r="M620" s="44"/>
      <c r="N620" s="44"/>
      <c r="O620" s="44"/>
      <c r="P620" s="41" t="s">
        <v>154</v>
      </c>
      <c r="Q620" s="43" t="s">
        <v>860</v>
      </c>
      <c r="R620" s="55"/>
    </row>
    <row r="621" spans="1:18">
      <c r="A621" s="41" t="s">
        <v>861</v>
      </c>
      <c r="B621" s="152" t="s">
        <v>156</v>
      </c>
      <c r="C621" s="60" t="s">
        <v>157</v>
      </c>
      <c r="D621" s="152" t="s">
        <v>156</v>
      </c>
      <c r="E621" s="43" t="s">
        <v>128</v>
      </c>
      <c r="F621" s="43">
        <v>1</v>
      </c>
      <c r="G621" s="44">
        <v>0.65</v>
      </c>
      <c r="H621" s="44">
        <v>0.65</v>
      </c>
      <c r="I621" s="44"/>
      <c r="J621" s="44"/>
      <c r="K621" s="44"/>
      <c r="L621" s="44">
        <v>0.65</v>
      </c>
      <c r="M621" s="44"/>
      <c r="N621" s="74"/>
      <c r="O621" s="44"/>
      <c r="P621" s="41"/>
      <c r="Q621" s="43">
        <v>2019.02</v>
      </c>
      <c r="R621" s="55"/>
    </row>
    <row r="622" spans="1:18">
      <c r="A622" s="41"/>
      <c r="B622" s="152" t="s">
        <v>416</v>
      </c>
      <c r="C622" s="60" t="s">
        <v>315</v>
      </c>
      <c r="D622" s="152" t="s">
        <v>416</v>
      </c>
      <c r="E622" s="43" t="s">
        <v>128</v>
      </c>
      <c r="F622" s="43">
        <v>3</v>
      </c>
      <c r="G622" s="44">
        <v>0.38</v>
      </c>
      <c r="H622" s="44">
        <v>1.15</v>
      </c>
      <c r="I622" s="44"/>
      <c r="J622" s="44"/>
      <c r="K622" s="44"/>
      <c r="L622" s="44">
        <v>1.15</v>
      </c>
      <c r="M622" s="44"/>
      <c r="N622" s="44"/>
      <c r="O622" s="44"/>
      <c r="P622" s="41"/>
      <c r="Q622" s="43">
        <v>2019.02</v>
      </c>
      <c r="R622" s="55"/>
    </row>
    <row r="623" ht="24" spans="1:18">
      <c r="A623" s="41"/>
      <c r="B623" s="152" t="s">
        <v>862</v>
      </c>
      <c r="C623" s="60" t="s">
        <v>177</v>
      </c>
      <c r="D623" s="152" t="s">
        <v>191</v>
      </c>
      <c r="E623" s="43" t="s">
        <v>101</v>
      </c>
      <c r="F623" s="43">
        <v>1</v>
      </c>
      <c r="G623" s="44">
        <v>0.00305</v>
      </c>
      <c r="H623" s="44">
        <v>9.15</v>
      </c>
      <c r="I623" s="44"/>
      <c r="J623" s="44"/>
      <c r="K623" s="44"/>
      <c r="L623" s="44">
        <v>9.15</v>
      </c>
      <c r="M623" s="44"/>
      <c r="N623" s="44"/>
      <c r="O623" s="44"/>
      <c r="P623" s="41"/>
      <c r="Q623" s="43">
        <v>2019.04</v>
      </c>
      <c r="R623" s="55"/>
    </row>
    <row r="624" spans="1:18">
      <c r="A624" s="41"/>
      <c r="B624" s="152" t="s">
        <v>244</v>
      </c>
      <c r="C624" s="60" t="s">
        <v>175</v>
      </c>
      <c r="D624" s="152" t="s">
        <v>174</v>
      </c>
      <c r="E624" s="43" t="s">
        <v>128</v>
      </c>
      <c r="F624" s="43">
        <v>1</v>
      </c>
      <c r="G624" s="44">
        <v>0.25</v>
      </c>
      <c r="H624" s="44">
        <v>0.25</v>
      </c>
      <c r="I624" s="44"/>
      <c r="J624" s="44"/>
      <c r="K624" s="44"/>
      <c r="L624" s="44">
        <v>0.25</v>
      </c>
      <c r="M624" s="44"/>
      <c r="N624" s="44"/>
      <c r="O624" s="44"/>
      <c r="P624" s="41"/>
      <c r="Q624" s="43">
        <v>2019.04</v>
      </c>
      <c r="R624" s="55"/>
    </row>
    <row r="625" spans="1:18">
      <c r="A625" s="41"/>
      <c r="B625" s="152" t="s">
        <v>416</v>
      </c>
      <c r="C625" s="60" t="s">
        <v>315</v>
      </c>
      <c r="D625" s="152" t="s">
        <v>416</v>
      </c>
      <c r="E625" s="43" t="s">
        <v>128</v>
      </c>
      <c r="F625" s="43">
        <v>7</v>
      </c>
      <c r="G625" s="44">
        <v>0.47</v>
      </c>
      <c r="H625" s="44">
        <v>3.29</v>
      </c>
      <c r="I625" s="44"/>
      <c r="J625" s="44"/>
      <c r="K625" s="44"/>
      <c r="L625" s="44">
        <v>3.29</v>
      </c>
      <c r="M625" s="44"/>
      <c r="N625" s="44"/>
      <c r="O625" s="44"/>
      <c r="P625" s="41"/>
      <c r="Q625" s="43">
        <v>2019.04</v>
      </c>
      <c r="R625" s="55"/>
    </row>
    <row r="626" spans="1:18">
      <c r="A626" s="41"/>
      <c r="B626" s="152" t="s">
        <v>238</v>
      </c>
      <c r="C626" s="60" t="s">
        <v>184</v>
      </c>
      <c r="D626" s="152" t="s">
        <v>238</v>
      </c>
      <c r="E626" s="43" t="s">
        <v>128</v>
      </c>
      <c r="F626" s="43">
        <v>11</v>
      </c>
      <c r="G626" s="44">
        <v>0.52</v>
      </c>
      <c r="H626" s="44">
        <v>5.72</v>
      </c>
      <c r="I626" s="44"/>
      <c r="J626" s="44"/>
      <c r="K626" s="44"/>
      <c r="L626" s="44">
        <v>5.72</v>
      </c>
      <c r="M626" s="44"/>
      <c r="N626" s="44"/>
      <c r="O626" s="44"/>
      <c r="P626" s="41"/>
      <c r="Q626" s="43">
        <v>2019.04</v>
      </c>
      <c r="R626" s="55"/>
    </row>
    <row r="627" spans="1:18">
      <c r="A627" s="41"/>
      <c r="B627" s="152" t="s">
        <v>156</v>
      </c>
      <c r="C627" s="60" t="s">
        <v>157</v>
      </c>
      <c r="D627" s="152" t="s">
        <v>156</v>
      </c>
      <c r="E627" s="43" t="s">
        <v>128</v>
      </c>
      <c r="F627" s="43">
        <v>14</v>
      </c>
      <c r="G627" s="44">
        <v>0.59</v>
      </c>
      <c r="H627" s="44">
        <v>8.33</v>
      </c>
      <c r="I627" s="44"/>
      <c r="J627" s="44"/>
      <c r="K627" s="44"/>
      <c r="L627" s="44">
        <v>8.33</v>
      </c>
      <c r="M627" s="44"/>
      <c r="N627" s="44"/>
      <c r="O627" s="44"/>
      <c r="P627" s="41"/>
      <c r="Q627" s="43">
        <v>2019.04</v>
      </c>
      <c r="R627" s="55"/>
    </row>
    <row r="628" spans="1:18">
      <c r="A628" s="41"/>
      <c r="B628" s="41" t="s">
        <v>863</v>
      </c>
      <c r="C628" s="60" t="s">
        <v>177</v>
      </c>
      <c r="D628" s="152" t="s">
        <v>191</v>
      </c>
      <c r="E628" s="43" t="s">
        <v>101</v>
      </c>
      <c r="F628" s="43">
        <v>1</v>
      </c>
      <c r="G628" s="44">
        <v>3.04</v>
      </c>
      <c r="H628" s="44">
        <v>3.04</v>
      </c>
      <c r="I628" s="44"/>
      <c r="J628" s="44"/>
      <c r="K628" s="44"/>
      <c r="L628" s="44">
        <v>3.04</v>
      </c>
      <c r="M628" s="44"/>
      <c r="N628" s="44"/>
      <c r="O628" s="44"/>
      <c r="P628" s="41"/>
      <c r="Q628" s="43">
        <v>2019.08</v>
      </c>
      <c r="R628" s="55"/>
    </row>
    <row r="629" spans="1:18">
      <c r="A629" s="41"/>
      <c r="B629" s="152" t="s">
        <v>416</v>
      </c>
      <c r="C629" s="60" t="s">
        <v>315</v>
      </c>
      <c r="D629" s="152" t="s">
        <v>416</v>
      </c>
      <c r="E629" s="43" t="s">
        <v>128</v>
      </c>
      <c r="F629" s="43">
        <v>1</v>
      </c>
      <c r="G629" s="44">
        <v>0.6</v>
      </c>
      <c r="H629" s="44">
        <v>0.6</v>
      </c>
      <c r="I629" s="44"/>
      <c r="J629" s="44"/>
      <c r="K629" s="44"/>
      <c r="L629" s="44">
        <v>0.6</v>
      </c>
      <c r="M629" s="44"/>
      <c r="N629" s="44"/>
      <c r="O629" s="44"/>
      <c r="P629" s="41"/>
      <c r="Q629" s="43">
        <v>2019.08</v>
      </c>
      <c r="R629" s="55"/>
    </row>
    <row r="630" spans="1:18">
      <c r="A630" s="41"/>
      <c r="B630" s="152" t="s">
        <v>156</v>
      </c>
      <c r="C630" s="60" t="s">
        <v>157</v>
      </c>
      <c r="D630" s="152" t="s">
        <v>156</v>
      </c>
      <c r="E630" s="43" t="s">
        <v>128</v>
      </c>
      <c r="F630" s="43">
        <v>1</v>
      </c>
      <c r="G630" s="44">
        <v>0.26</v>
      </c>
      <c r="H630" s="44">
        <v>0.26</v>
      </c>
      <c r="I630" s="44"/>
      <c r="J630" s="44"/>
      <c r="K630" s="44"/>
      <c r="L630" s="44">
        <v>0.26</v>
      </c>
      <c r="M630" s="44"/>
      <c r="N630" s="44"/>
      <c r="O630" s="44"/>
      <c r="P630" s="41"/>
      <c r="Q630" s="43">
        <v>2019.08</v>
      </c>
      <c r="R630" s="55"/>
    </row>
    <row r="631" spans="1:18">
      <c r="A631" s="41"/>
      <c r="B631" s="152" t="s">
        <v>864</v>
      </c>
      <c r="C631" s="60" t="s">
        <v>55</v>
      </c>
      <c r="D631" s="152" t="s">
        <v>56</v>
      </c>
      <c r="E631" s="43" t="s">
        <v>28</v>
      </c>
      <c r="F631" s="43">
        <v>1</v>
      </c>
      <c r="G631" s="44">
        <v>2.8</v>
      </c>
      <c r="H631" s="44">
        <v>2.8</v>
      </c>
      <c r="I631" s="44"/>
      <c r="J631" s="44"/>
      <c r="K631" s="44"/>
      <c r="L631" s="44">
        <v>2.8</v>
      </c>
      <c r="M631" s="44"/>
      <c r="N631" s="44"/>
      <c r="O631" s="44"/>
      <c r="P631" s="41"/>
      <c r="Q631" s="43">
        <v>2019.08</v>
      </c>
      <c r="R631" s="55"/>
    </row>
    <row r="632" spans="1:18">
      <c r="A632" s="41"/>
      <c r="B632" s="152" t="s">
        <v>865</v>
      </c>
      <c r="C632" s="60" t="s">
        <v>210</v>
      </c>
      <c r="D632" s="152" t="s">
        <v>211</v>
      </c>
      <c r="E632" s="43" t="s">
        <v>42</v>
      </c>
      <c r="F632" s="43">
        <v>1</v>
      </c>
      <c r="G632" s="44">
        <v>1.5</v>
      </c>
      <c r="H632" s="44">
        <v>1.5</v>
      </c>
      <c r="I632" s="44"/>
      <c r="J632" s="44"/>
      <c r="K632" s="44"/>
      <c r="L632" s="44">
        <v>1.5</v>
      </c>
      <c r="M632" s="44"/>
      <c r="N632" s="44"/>
      <c r="O632" s="44"/>
      <c r="P632" s="41"/>
      <c r="Q632" s="43">
        <v>2019.08</v>
      </c>
      <c r="R632" s="55"/>
    </row>
    <row r="633" spans="1:18">
      <c r="A633" s="41"/>
      <c r="B633" s="152" t="s">
        <v>866</v>
      </c>
      <c r="C633" s="60" t="s">
        <v>49</v>
      </c>
      <c r="D633" s="152" t="s">
        <v>831</v>
      </c>
      <c r="E633" s="43" t="s">
        <v>28</v>
      </c>
      <c r="F633" s="43">
        <v>1</v>
      </c>
      <c r="G633" s="44">
        <v>1.2</v>
      </c>
      <c r="H633" s="44">
        <v>1.2</v>
      </c>
      <c r="I633" s="44"/>
      <c r="J633" s="44"/>
      <c r="K633" s="44"/>
      <c r="L633" s="44">
        <v>1.2</v>
      </c>
      <c r="M633" s="44"/>
      <c r="N633" s="44"/>
      <c r="O633" s="44"/>
      <c r="P633" s="41"/>
      <c r="Q633" s="43">
        <v>2019.08</v>
      </c>
      <c r="R633" s="55"/>
    </row>
    <row r="634" spans="1:18">
      <c r="A634" s="41"/>
      <c r="B634" s="152" t="s">
        <v>867</v>
      </c>
      <c r="C634" s="60" t="s">
        <v>55</v>
      </c>
      <c r="D634" s="152" t="s">
        <v>56</v>
      </c>
      <c r="E634" s="43" t="s">
        <v>28</v>
      </c>
      <c r="F634" s="43">
        <v>1</v>
      </c>
      <c r="G634" s="44">
        <v>2.5</v>
      </c>
      <c r="H634" s="44">
        <v>2.5</v>
      </c>
      <c r="I634" s="44"/>
      <c r="J634" s="44"/>
      <c r="K634" s="44"/>
      <c r="L634" s="44">
        <v>2.5</v>
      </c>
      <c r="M634" s="44"/>
      <c r="N634" s="44"/>
      <c r="O634" s="44"/>
      <c r="P634" s="41"/>
      <c r="Q634" s="43">
        <v>2019.12</v>
      </c>
      <c r="R634" s="55"/>
    </row>
    <row r="635" spans="1:18">
      <c r="A635" s="41"/>
      <c r="B635" s="152" t="s">
        <v>868</v>
      </c>
      <c r="C635" s="60" t="s">
        <v>210</v>
      </c>
      <c r="D635" s="152" t="s">
        <v>211</v>
      </c>
      <c r="E635" s="43" t="s">
        <v>42</v>
      </c>
      <c r="F635" s="43">
        <v>1</v>
      </c>
      <c r="G635" s="44">
        <v>1.2</v>
      </c>
      <c r="H635" s="44">
        <v>1.2</v>
      </c>
      <c r="I635" s="44"/>
      <c r="J635" s="44"/>
      <c r="K635" s="44"/>
      <c r="L635" s="44">
        <v>1.2</v>
      </c>
      <c r="M635" s="44"/>
      <c r="N635" s="44"/>
      <c r="O635" s="44"/>
      <c r="P635" s="41"/>
      <c r="Q635" s="43">
        <v>2019.12</v>
      </c>
      <c r="R635" s="55"/>
    </row>
    <row r="636" spans="1:18">
      <c r="A636" s="41"/>
      <c r="B636" s="152" t="s">
        <v>869</v>
      </c>
      <c r="C636" s="60" t="s">
        <v>49</v>
      </c>
      <c r="D636" s="152" t="s">
        <v>831</v>
      </c>
      <c r="E636" s="43" t="s">
        <v>28</v>
      </c>
      <c r="F636" s="43">
        <v>1</v>
      </c>
      <c r="G636" s="44">
        <v>1.2</v>
      </c>
      <c r="H636" s="44">
        <v>1.2</v>
      </c>
      <c r="I636" s="44"/>
      <c r="J636" s="44"/>
      <c r="K636" s="44"/>
      <c r="L636" s="44">
        <v>1.2</v>
      </c>
      <c r="M636" s="44"/>
      <c r="N636" s="44"/>
      <c r="O636" s="44"/>
      <c r="P636" s="41"/>
      <c r="Q636" s="43">
        <v>2019.12</v>
      </c>
      <c r="R636" s="55"/>
    </row>
    <row r="637" spans="1:18">
      <c r="A637" s="41"/>
      <c r="B637" s="41" t="s">
        <v>870</v>
      </c>
      <c r="C637" s="177" t="s">
        <v>379</v>
      </c>
      <c r="D637" s="152" t="s">
        <v>579</v>
      </c>
      <c r="E637" s="43" t="s">
        <v>42</v>
      </c>
      <c r="F637" s="43">
        <v>1</v>
      </c>
      <c r="G637" s="44">
        <v>3.5</v>
      </c>
      <c r="H637" s="44">
        <v>3.5</v>
      </c>
      <c r="I637" s="44"/>
      <c r="J637" s="44"/>
      <c r="K637" s="44"/>
      <c r="L637" s="44">
        <v>3.5</v>
      </c>
      <c r="M637" s="44"/>
      <c r="N637" s="44"/>
      <c r="O637" s="44"/>
      <c r="P637" s="41"/>
      <c r="Q637" s="43">
        <v>2019.12</v>
      </c>
      <c r="R637" s="55"/>
    </row>
    <row r="638" spans="1:18">
      <c r="A638" s="40" t="s">
        <v>871</v>
      </c>
      <c r="B638" s="41" t="s">
        <v>156</v>
      </c>
      <c r="C638" s="41" t="s">
        <v>157</v>
      </c>
      <c r="D638" s="42" t="s">
        <v>156</v>
      </c>
      <c r="E638" s="43" t="s">
        <v>128</v>
      </c>
      <c r="F638" s="43">
        <v>10</v>
      </c>
      <c r="G638" s="44">
        <v>0.49</v>
      </c>
      <c r="H638" s="44">
        <v>4.9</v>
      </c>
      <c r="I638" s="44">
        <v>4.9</v>
      </c>
      <c r="J638" s="44"/>
      <c r="K638" s="44"/>
      <c r="L638" s="44"/>
      <c r="M638" s="44"/>
      <c r="N638" s="44"/>
      <c r="O638" s="44"/>
      <c r="P638" s="41" t="s">
        <v>154</v>
      </c>
      <c r="Q638" s="178">
        <v>43617</v>
      </c>
      <c r="R638" s="55"/>
    </row>
    <row r="639" spans="1:18">
      <c r="A639" s="45"/>
      <c r="B639" s="41" t="s">
        <v>211</v>
      </c>
      <c r="C639" s="41" t="s">
        <v>210</v>
      </c>
      <c r="D639" s="42" t="s">
        <v>211</v>
      </c>
      <c r="E639" s="43" t="s">
        <v>336</v>
      </c>
      <c r="F639" s="43">
        <v>1</v>
      </c>
      <c r="G639" s="44">
        <v>4.5</v>
      </c>
      <c r="H639" s="44">
        <v>4.5</v>
      </c>
      <c r="I639" s="44">
        <v>4.5</v>
      </c>
      <c r="J639" s="44"/>
      <c r="K639" s="44"/>
      <c r="L639" s="44"/>
      <c r="M639" s="44"/>
      <c r="N639" s="44"/>
      <c r="O639" s="44"/>
      <c r="P639" s="41" t="s">
        <v>154</v>
      </c>
      <c r="Q639" s="178">
        <v>43678</v>
      </c>
      <c r="R639" s="55"/>
    </row>
    <row r="640" spans="1:18">
      <c r="A640" s="45"/>
      <c r="B640" s="41" t="s">
        <v>607</v>
      </c>
      <c r="C640" s="41" t="s">
        <v>315</v>
      </c>
      <c r="D640" s="42" t="s">
        <v>416</v>
      </c>
      <c r="E640" s="43" t="s">
        <v>128</v>
      </c>
      <c r="F640" s="43">
        <v>1</v>
      </c>
      <c r="G640" s="44">
        <v>0.19</v>
      </c>
      <c r="H640" s="44">
        <v>0.19</v>
      </c>
      <c r="I640" s="44">
        <v>0.19</v>
      </c>
      <c r="J640" s="44"/>
      <c r="K640" s="44"/>
      <c r="L640" s="44"/>
      <c r="M640" s="44"/>
      <c r="N640" s="44"/>
      <c r="O640" s="44"/>
      <c r="P640" s="41" t="s">
        <v>154</v>
      </c>
      <c r="Q640" s="178">
        <v>43678</v>
      </c>
      <c r="R640" s="55"/>
    </row>
    <row r="641" spans="1:18">
      <c r="A641" s="45"/>
      <c r="B641" s="41" t="s">
        <v>523</v>
      </c>
      <c r="C641" s="41" t="s">
        <v>200</v>
      </c>
      <c r="D641" s="42" t="s">
        <v>201</v>
      </c>
      <c r="E641" s="43"/>
      <c r="F641" s="43">
        <v>1</v>
      </c>
      <c r="G641" s="44">
        <v>2.9</v>
      </c>
      <c r="H641" s="44">
        <v>2.9</v>
      </c>
      <c r="I641" s="44">
        <v>2.9</v>
      </c>
      <c r="J641" s="44"/>
      <c r="K641" s="44"/>
      <c r="L641" s="44"/>
      <c r="M641" s="44"/>
      <c r="N641" s="44"/>
      <c r="O641" s="44"/>
      <c r="P641" s="41" t="s">
        <v>154</v>
      </c>
      <c r="Q641" s="178">
        <v>43678</v>
      </c>
      <c r="R641" s="55"/>
    </row>
    <row r="642" spans="1:18">
      <c r="A642" s="45"/>
      <c r="B642" s="41" t="s">
        <v>56</v>
      </c>
      <c r="C642" s="41" t="s">
        <v>55</v>
      </c>
      <c r="D642" s="42" t="s">
        <v>56</v>
      </c>
      <c r="E642" s="43" t="s">
        <v>514</v>
      </c>
      <c r="F642" s="43">
        <v>20</v>
      </c>
      <c r="G642" s="44">
        <v>0.03</v>
      </c>
      <c r="H642" s="44">
        <v>0.6</v>
      </c>
      <c r="I642" s="44">
        <v>0.6</v>
      </c>
      <c r="J642" s="44"/>
      <c r="K642" s="44"/>
      <c r="L642" s="44"/>
      <c r="M642" s="44"/>
      <c r="N642" s="44"/>
      <c r="O642" s="44"/>
      <c r="P642" s="41" t="s">
        <v>154</v>
      </c>
      <c r="Q642" s="178">
        <v>43678</v>
      </c>
      <c r="R642" s="55"/>
    </row>
    <row r="643" spans="1:18">
      <c r="A643" s="45"/>
      <c r="B643" s="41" t="s">
        <v>872</v>
      </c>
      <c r="C643" s="41" t="s">
        <v>131</v>
      </c>
      <c r="D643" s="42" t="s">
        <v>132</v>
      </c>
      <c r="E643" s="43" t="s">
        <v>28</v>
      </c>
      <c r="F643" s="43">
        <v>1</v>
      </c>
      <c r="G643" s="44">
        <v>200</v>
      </c>
      <c r="H643" s="44">
        <v>200</v>
      </c>
      <c r="I643" s="44">
        <v>200</v>
      </c>
      <c r="J643" s="44"/>
      <c r="K643" s="44"/>
      <c r="L643" s="44"/>
      <c r="M643" s="44"/>
      <c r="N643" s="44"/>
      <c r="O643" s="44"/>
      <c r="P643" s="41" t="s">
        <v>873</v>
      </c>
      <c r="Q643" s="178">
        <v>43678</v>
      </c>
      <c r="R643" s="55"/>
    </row>
    <row r="644" spans="1:18">
      <c r="A644" s="45"/>
      <c r="B644" s="41" t="s">
        <v>874</v>
      </c>
      <c r="C644" s="41" t="s">
        <v>75</v>
      </c>
      <c r="D644" s="42" t="s">
        <v>76</v>
      </c>
      <c r="E644" s="43"/>
      <c r="F644" s="43">
        <v>1</v>
      </c>
      <c r="G644" s="44">
        <v>26</v>
      </c>
      <c r="H644" s="44">
        <v>26</v>
      </c>
      <c r="I644" s="44">
        <v>26</v>
      </c>
      <c r="J644" s="44"/>
      <c r="K644" s="44"/>
      <c r="L644" s="44"/>
      <c r="M644" s="44"/>
      <c r="N644" s="44"/>
      <c r="O644" s="44"/>
      <c r="P644" s="41" t="s">
        <v>154</v>
      </c>
      <c r="Q644" s="178">
        <v>43678</v>
      </c>
      <c r="R644" s="55"/>
    </row>
    <row r="645" spans="1:18">
      <c r="A645" s="45"/>
      <c r="B645" s="41" t="s">
        <v>496</v>
      </c>
      <c r="C645" s="41" t="s">
        <v>75</v>
      </c>
      <c r="D645" s="42" t="s">
        <v>76</v>
      </c>
      <c r="E645" s="43"/>
      <c r="F645" s="43">
        <v>1</v>
      </c>
      <c r="G645" s="44">
        <v>200</v>
      </c>
      <c r="H645" s="44">
        <v>200</v>
      </c>
      <c r="I645" s="44">
        <v>200</v>
      </c>
      <c r="J645" s="44"/>
      <c r="K645" s="44"/>
      <c r="L645" s="44"/>
      <c r="M645" s="44"/>
      <c r="N645" s="44"/>
      <c r="O645" s="44"/>
      <c r="P645" s="41" t="s">
        <v>154</v>
      </c>
      <c r="Q645" s="178">
        <v>43678</v>
      </c>
      <c r="R645" s="55"/>
    </row>
    <row r="646" spans="1:18">
      <c r="A646" s="45"/>
      <c r="B646" s="41" t="s">
        <v>707</v>
      </c>
      <c r="C646" s="41" t="s">
        <v>708</v>
      </c>
      <c r="D646" s="42" t="s">
        <v>709</v>
      </c>
      <c r="E646" s="43" t="s">
        <v>684</v>
      </c>
      <c r="F646" s="43">
        <v>20</v>
      </c>
      <c r="G646" s="44">
        <v>0.12</v>
      </c>
      <c r="H646" s="44">
        <f>F646*G646</f>
        <v>2.4</v>
      </c>
      <c r="I646" s="44">
        <v>2.4</v>
      </c>
      <c r="J646" s="44"/>
      <c r="K646" s="44"/>
      <c r="L646" s="44"/>
      <c r="M646" s="44"/>
      <c r="N646" s="44"/>
      <c r="O646" s="44"/>
      <c r="P646" s="41" t="s">
        <v>154</v>
      </c>
      <c r="Q646" s="178">
        <v>43678</v>
      </c>
      <c r="R646" s="55"/>
    </row>
    <row r="647" spans="1:18">
      <c r="A647" s="45"/>
      <c r="B647" s="41" t="s">
        <v>875</v>
      </c>
      <c r="C647" s="41" t="s">
        <v>801</v>
      </c>
      <c r="D647" s="42" t="s">
        <v>802</v>
      </c>
      <c r="E647" s="43" t="s">
        <v>684</v>
      </c>
      <c r="F647" s="43">
        <v>20</v>
      </c>
      <c r="G647" s="44">
        <v>0.04</v>
      </c>
      <c r="H647" s="44">
        <f>F647*G647</f>
        <v>0.8</v>
      </c>
      <c r="I647" s="44">
        <v>0.8</v>
      </c>
      <c r="J647" s="44"/>
      <c r="K647" s="44"/>
      <c r="L647" s="44"/>
      <c r="M647" s="44"/>
      <c r="N647" s="44"/>
      <c r="O647" s="44"/>
      <c r="P647" s="41" t="s">
        <v>154</v>
      </c>
      <c r="Q647" s="178">
        <v>43678</v>
      </c>
      <c r="R647" s="55"/>
    </row>
    <row r="648" spans="1:18">
      <c r="A648" s="45"/>
      <c r="B648" s="41" t="s">
        <v>832</v>
      </c>
      <c r="C648" s="41" t="s">
        <v>693</v>
      </c>
      <c r="D648" s="42" t="s">
        <v>832</v>
      </c>
      <c r="E648" s="43" t="s">
        <v>193</v>
      </c>
      <c r="F648" s="43">
        <v>10</v>
      </c>
      <c r="G648" s="44">
        <v>0.3</v>
      </c>
      <c r="H648" s="44">
        <f>F648*G648</f>
        <v>3</v>
      </c>
      <c r="I648" s="44">
        <v>3</v>
      </c>
      <c r="J648" s="44"/>
      <c r="K648" s="44"/>
      <c r="L648" s="44"/>
      <c r="M648" s="44"/>
      <c r="N648" s="44"/>
      <c r="O648" s="44"/>
      <c r="P648" s="41" t="s">
        <v>154</v>
      </c>
      <c r="Q648" s="178">
        <v>43678</v>
      </c>
      <c r="R648" s="55"/>
    </row>
    <row r="649" spans="1:18">
      <c r="A649" s="45"/>
      <c r="B649" s="41" t="s">
        <v>876</v>
      </c>
      <c r="C649" s="41" t="s">
        <v>877</v>
      </c>
      <c r="D649" s="42" t="s">
        <v>878</v>
      </c>
      <c r="E649" s="43" t="s">
        <v>193</v>
      </c>
      <c r="F649" s="43">
        <v>20</v>
      </c>
      <c r="G649" s="44">
        <v>0.1</v>
      </c>
      <c r="H649" s="44">
        <f>F649*G649</f>
        <v>2</v>
      </c>
      <c r="I649" s="44">
        <v>2</v>
      </c>
      <c r="J649" s="44"/>
      <c r="K649" s="44"/>
      <c r="L649" s="44"/>
      <c r="M649" s="44"/>
      <c r="N649" s="44"/>
      <c r="O649" s="44"/>
      <c r="P649" s="41" t="s">
        <v>154</v>
      </c>
      <c r="Q649" s="178">
        <v>43678</v>
      </c>
      <c r="R649" s="55"/>
    </row>
    <row r="650" spans="1:18">
      <c r="A650" s="56"/>
      <c r="B650" s="41" t="s">
        <v>687</v>
      </c>
      <c r="C650" s="41" t="s">
        <v>169</v>
      </c>
      <c r="D650" s="42" t="s">
        <v>488</v>
      </c>
      <c r="E650" s="43" t="s">
        <v>499</v>
      </c>
      <c r="F650" s="43">
        <v>9</v>
      </c>
      <c r="G650" s="44">
        <v>0.2</v>
      </c>
      <c r="H650" s="44">
        <f>F650*G650</f>
        <v>1.8</v>
      </c>
      <c r="I650" s="44">
        <v>1.8</v>
      </c>
      <c r="J650" s="44"/>
      <c r="K650" s="44"/>
      <c r="L650" s="44"/>
      <c r="M650" s="44"/>
      <c r="N650" s="44"/>
      <c r="O650" s="44"/>
      <c r="P650" s="41" t="s">
        <v>154</v>
      </c>
      <c r="Q650" s="178">
        <v>43678</v>
      </c>
      <c r="R650" s="55"/>
    </row>
    <row r="651" spans="1:18">
      <c r="A651" s="41" t="s">
        <v>879</v>
      </c>
      <c r="B651" s="41" t="s">
        <v>125</v>
      </c>
      <c r="C651" s="63" t="s">
        <v>171</v>
      </c>
      <c r="D651" s="42" t="s">
        <v>880</v>
      </c>
      <c r="E651" s="43" t="s">
        <v>128</v>
      </c>
      <c r="F651" s="43">
        <v>1</v>
      </c>
      <c r="G651" s="44">
        <v>0.33</v>
      </c>
      <c r="H651" s="44">
        <v>0.33</v>
      </c>
      <c r="I651" s="44">
        <v>0.33</v>
      </c>
      <c r="J651" s="44"/>
      <c r="K651" s="44"/>
      <c r="L651" s="44"/>
      <c r="M651" s="44"/>
      <c r="N651" s="44"/>
      <c r="O651" s="44"/>
      <c r="P651" s="41" t="s">
        <v>881</v>
      </c>
      <c r="Q651" s="43" t="s">
        <v>882</v>
      </c>
      <c r="R651" s="55"/>
    </row>
    <row r="652" spans="1:18">
      <c r="A652" s="41"/>
      <c r="B652" s="41" t="s">
        <v>125</v>
      </c>
      <c r="C652" s="63" t="s">
        <v>844</v>
      </c>
      <c r="D652" s="42" t="s">
        <v>883</v>
      </c>
      <c r="E652" s="43" t="s">
        <v>128</v>
      </c>
      <c r="F652" s="43">
        <v>1</v>
      </c>
      <c r="G652" s="44">
        <v>0.17</v>
      </c>
      <c r="H652" s="44">
        <v>0.17</v>
      </c>
      <c r="I652" s="44">
        <v>0.17</v>
      </c>
      <c r="J652" s="44"/>
      <c r="K652" s="44"/>
      <c r="L652" s="44"/>
      <c r="M652" s="44"/>
      <c r="N652" s="44"/>
      <c r="O652" s="44"/>
      <c r="P652" s="41" t="s">
        <v>881</v>
      </c>
      <c r="Q652" s="43" t="s">
        <v>882</v>
      </c>
      <c r="R652" s="55"/>
    </row>
    <row r="653" spans="1:18">
      <c r="A653" s="41"/>
      <c r="B653" s="41" t="s">
        <v>125</v>
      </c>
      <c r="C653" s="63" t="s">
        <v>315</v>
      </c>
      <c r="D653" s="42" t="s">
        <v>416</v>
      </c>
      <c r="E653" s="43" t="s">
        <v>128</v>
      </c>
      <c r="F653" s="43">
        <v>2</v>
      </c>
      <c r="G653" s="44">
        <v>0.25</v>
      </c>
      <c r="H653" s="44">
        <v>0.5</v>
      </c>
      <c r="I653" s="44">
        <v>0.5</v>
      </c>
      <c r="J653" s="44"/>
      <c r="K653" s="44"/>
      <c r="L653" s="44"/>
      <c r="M653" s="44"/>
      <c r="N653" s="44"/>
      <c r="O653" s="44"/>
      <c r="P653" s="41" t="s">
        <v>881</v>
      </c>
      <c r="Q653" s="43" t="s">
        <v>884</v>
      </c>
      <c r="R653" s="55"/>
    </row>
    <row r="654" spans="1:18">
      <c r="A654" s="41"/>
      <c r="B654" s="41" t="s">
        <v>125</v>
      </c>
      <c r="C654" s="63" t="s">
        <v>171</v>
      </c>
      <c r="D654" s="42" t="s">
        <v>345</v>
      </c>
      <c r="E654" s="43" t="s">
        <v>128</v>
      </c>
      <c r="F654" s="43">
        <v>2</v>
      </c>
      <c r="G654" s="44">
        <v>0.25</v>
      </c>
      <c r="H654" s="44">
        <v>0.5</v>
      </c>
      <c r="I654" s="44">
        <v>0.5</v>
      </c>
      <c r="J654" s="44"/>
      <c r="K654" s="44"/>
      <c r="L654" s="44"/>
      <c r="M654" s="44"/>
      <c r="N654" s="44"/>
      <c r="O654" s="44"/>
      <c r="P654" s="41" t="s">
        <v>881</v>
      </c>
      <c r="Q654" s="43" t="s">
        <v>885</v>
      </c>
      <c r="R654" s="55"/>
    </row>
    <row r="655" spans="1:18">
      <c r="A655" s="41"/>
      <c r="B655" s="41" t="s">
        <v>68</v>
      </c>
      <c r="C655" s="63" t="s">
        <v>49</v>
      </c>
      <c r="D655" s="42" t="s">
        <v>50</v>
      </c>
      <c r="E655" s="43" t="s">
        <v>824</v>
      </c>
      <c r="F655" s="43">
        <v>2</v>
      </c>
      <c r="G655" s="44">
        <v>0.05</v>
      </c>
      <c r="H655" s="44">
        <v>0.1</v>
      </c>
      <c r="I655" s="44">
        <v>0.1</v>
      </c>
      <c r="J655" s="44"/>
      <c r="K655" s="44"/>
      <c r="L655" s="44"/>
      <c r="M655" s="44"/>
      <c r="N655" s="44"/>
      <c r="O655" s="44"/>
      <c r="P655" s="41" t="s">
        <v>881</v>
      </c>
      <c r="Q655" s="43" t="s">
        <v>886</v>
      </c>
      <c r="R655" s="55"/>
    </row>
    <row r="656" spans="1:18">
      <c r="A656" s="41"/>
      <c r="B656" s="41" t="s">
        <v>125</v>
      </c>
      <c r="C656" s="63" t="s">
        <v>315</v>
      </c>
      <c r="D656" s="42" t="s">
        <v>416</v>
      </c>
      <c r="E656" s="43" t="s">
        <v>54</v>
      </c>
      <c r="F656" s="43">
        <v>1</v>
      </c>
      <c r="G656" s="44">
        <v>2.76</v>
      </c>
      <c r="H656" s="44">
        <v>2.76</v>
      </c>
      <c r="I656" s="44">
        <v>2.76</v>
      </c>
      <c r="J656" s="44"/>
      <c r="K656" s="44"/>
      <c r="L656" s="44"/>
      <c r="M656" s="44"/>
      <c r="N656" s="44"/>
      <c r="O656" s="44"/>
      <c r="P656" s="41" t="s">
        <v>881</v>
      </c>
      <c r="Q656" s="43" t="s">
        <v>887</v>
      </c>
      <c r="R656" s="55"/>
    </row>
    <row r="657" ht="24" spans="1:18">
      <c r="A657" s="41"/>
      <c r="B657" s="41" t="s">
        <v>125</v>
      </c>
      <c r="C657" s="41" t="s">
        <v>405</v>
      </c>
      <c r="D657" s="42" t="s">
        <v>244</v>
      </c>
      <c r="E657" s="43" t="s">
        <v>128</v>
      </c>
      <c r="F657" s="43">
        <v>8</v>
      </c>
      <c r="G657" s="44">
        <v>4</v>
      </c>
      <c r="H657" s="44">
        <v>4</v>
      </c>
      <c r="I657" s="44">
        <v>4</v>
      </c>
      <c r="J657" s="44"/>
      <c r="K657" s="44"/>
      <c r="L657" s="44"/>
      <c r="M657" s="44"/>
      <c r="N657" s="44"/>
      <c r="O657" s="44"/>
      <c r="P657" s="41" t="s">
        <v>881</v>
      </c>
      <c r="Q657" s="43" t="s">
        <v>888</v>
      </c>
      <c r="R657" s="55" t="s">
        <v>889</v>
      </c>
    </row>
    <row r="658" ht="24" spans="1:18">
      <c r="A658" s="62" t="s">
        <v>890</v>
      </c>
      <c r="B658" s="41" t="s">
        <v>891</v>
      </c>
      <c r="C658" s="41" t="s">
        <v>75</v>
      </c>
      <c r="D658" s="42" t="s">
        <v>76</v>
      </c>
      <c r="E658" s="43" t="s">
        <v>101</v>
      </c>
      <c r="F658" s="43">
        <v>1</v>
      </c>
      <c r="G658" s="44">
        <v>5</v>
      </c>
      <c r="H658" s="44">
        <v>5</v>
      </c>
      <c r="I658" s="44">
        <v>5</v>
      </c>
      <c r="J658" s="44"/>
      <c r="K658" s="44"/>
      <c r="L658" s="44"/>
      <c r="M658" s="44"/>
      <c r="N658" s="44"/>
      <c r="O658" s="44"/>
      <c r="P658" s="41" t="s">
        <v>892</v>
      </c>
      <c r="Q658" s="85">
        <v>43748</v>
      </c>
      <c r="R658" s="55"/>
    </row>
    <row r="659" ht="24" spans="1:18">
      <c r="A659" s="68"/>
      <c r="B659" s="41" t="s">
        <v>893</v>
      </c>
      <c r="C659" s="41" t="s">
        <v>184</v>
      </c>
      <c r="D659" s="42" t="s">
        <v>238</v>
      </c>
      <c r="E659" s="43" t="s">
        <v>128</v>
      </c>
      <c r="F659" s="43">
        <v>2</v>
      </c>
      <c r="G659" s="44">
        <v>1.5</v>
      </c>
      <c r="H659" s="44">
        <v>1.5</v>
      </c>
      <c r="I659" s="44">
        <v>1.5</v>
      </c>
      <c r="J659" s="44"/>
      <c r="K659" s="44"/>
      <c r="L659" s="44"/>
      <c r="M659" s="44"/>
      <c r="N659" s="44"/>
      <c r="O659" s="44"/>
      <c r="P659" s="41" t="s">
        <v>894</v>
      </c>
      <c r="Q659" s="85">
        <v>43748</v>
      </c>
      <c r="R659" s="55"/>
    </row>
    <row r="660" spans="1:18">
      <c r="A660" s="41" t="s">
        <v>895</v>
      </c>
      <c r="B660" s="41" t="s">
        <v>896</v>
      </c>
      <c r="C660" s="175" t="s">
        <v>177</v>
      </c>
      <c r="D660" s="42" t="str">
        <f>IF(C660="","",VLOOKUP(C660,[10]采购品目表!A$1:B$65536,2,FALSE))</f>
        <v>印刷服务</v>
      </c>
      <c r="E660" s="43" t="s">
        <v>138</v>
      </c>
      <c r="F660" s="43">
        <v>1</v>
      </c>
      <c r="G660" s="44">
        <v>8.5</v>
      </c>
      <c r="H660" s="44">
        <v>8.5</v>
      </c>
      <c r="I660" s="44">
        <v>8.5</v>
      </c>
      <c r="J660" s="44"/>
      <c r="K660" s="44"/>
      <c r="L660" s="44"/>
      <c r="M660" s="44"/>
      <c r="N660" s="44"/>
      <c r="O660" s="44"/>
      <c r="P660" s="41" t="s">
        <v>154</v>
      </c>
      <c r="Q660" s="55">
        <v>43709</v>
      </c>
      <c r="R660" s="55"/>
    </row>
    <row r="661" spans="1:18">
      <c r="A661" s="41"/>
      <c r="B661" s="41" t="s">
        <v>897</v>
      </c>
      <c r="C661" s="175" t="s">
        <v>515</v>
      </c>
      <c r="D661" s="42" t="str">
        <f>IF(C661="","",VLOOKUP(C661,[10]采购品目表!A$1:B$65536,2,FALSE))</f>
        <v>房屋修缮</v>
      </c>
      <c r="E661" s="43" t="s">
        <v>138</v>
      </c>
      <c r="F661" s="43">
        <v>1</v>
      </c>
      <c r="G661" s="44">
        <v>36.5</v>
      </c>
      <c r="H661" s="44">
        <v>36.5</v>
      </c>
      <c r="I661" s="44">
        <v>36.5</v>
      </c>
      <c r="J661" s="44"/>
      <c r="K661" s="44"/>
      <c r="L661" s="44"/>
      <c r="M661" s="44"/>
      <c r="N661" s="44"/>
      <c r="O661" s="44"/>
      <c r="P661" s="41" t="s">
        <v>154</v>
      </c>
      <c r="Q661" s="55">
        <v>43739</v>
      </c>
      <c r="R661" s="55"/>
    </row>
    <row r="662" spans="1:18">
      <c r="A662" s="41"/>
      <c r="B662" s="41" t="s">
        <v>898</v>
      </c>
      <c r="C662" s="73" t="s">
        <v>899</v>
      </c>
      <c r="D662" s="42" t="str">
        <f>IF(C662="","",VLOOKUP(C662,[10]采购品目表!A$1:B$65536,2,FALSE))</f>
        <v>服务器</v>
      </c>
      <c r="E662" s="43" t="s">
        <v>128</v>
      </c>
      <c r="F662" s="43">
        <v>2</v>
      </c>
      <c r="G662" s="44">
        <v>11</v>
      </c>
      <c r="H662" s="44">
        <v>11</v>
      </c>
      <c r="I662" s="44">
        <v>11</v>
      </c>
      <c r="J662" s="44"/>
      <c r="K662" s="44"/>
      <c r="L662" s="44"/>
      <c r="M662" s="44"/>
      <c r="N662" s="44"/>
      <c r="O662" s="44"/>
      <c r="P662" s="41" t="s">
        <v>154</v>
      </c>
      <c r="Q662" s="55">
        <v>43709</v>
      </c>
      <c r="R662" s="55"/>
    </row>
    <row r="663" spans="1:18">
      <c r="A663" s="41" t="s">
        <v>900</v>
      </c>
      <c r="B663" s="41" t="s">
        <v>488</v>
      </c>
      <c r="C663" s="175" t="s">
        <v>169</v>
      </c>
      <c r="D663" s="42" t="s">
        <v>488</v>
      </c>
      <c r="E663" s="43" t="s">
        <v>28</v>
      </c>
      <c r="F663" s="43">
        <v>1</v>
      </c>
      <c r="G663" s="44">
        <v>6.92</v>
      </c>
      <c r="H663" s="44">
        <v>6.92</v>
      </c>
      <c r="I663" s="44"/>
      <c r="J663" s="44"/>
      <c r="K663" s="44"/>
      <c r="L663" s="44">
        <v>6.92</v>
      </c>
      <c r="M663" s="44"/>
      <c r="N663" s="44"/>
      <c r="O663" s="44"/>
      <c r="P663" s="41" t="s">
        <v>901</v>
      </c>
      <c r="Q663" s="43" t="s">
        <v>902</v>
      </c>
      <c r="R663" s="99"/>
    </row>
    <row r="664" spans="1:18">
      <c r="A664" s="41"/>
      <c r="B664" s="98"/>
      <c r="C664" s="97" t="s">
        <v>164</v>
      </c>
      <c r="D664" s="179" t="s">
        <v>163</v>
      </c>
      <c r="E664" s="99" t="s">
        <v>903</v>
      </c>
      <c r="F664" s="99">
        <v>1</v>
      </c>
      <c r="G664" s="82">
        <v>1.35</v>
      </c>
      <c r="H664" s="82">
        <v>1.35</v>
      </c>
      <c r="I664" s="82"/>
      <c r="J664" s="82"/>
      <c r="K664" s="82"/>
      <c r="L664" s="82">
        <v>1.35</v>
      </c>
      <c r="M664" s="82"/>
      <c r="N664" s="82"/>
      <c r="O664" s="82"/>
      <c r="P664" s="41" t="s">
        <v>901</v>
      </c>
      <c r="Q664" s="99" t="s">
        <v>904</v>
      </c>
      <c r="R664" s="99"/>
    </row>
    <row r="665" spans="1:18">
      <c r="A665" s="41"/>
      <c r="B665" s="98"/>
      <c r="C665" s="101" t="s">
        <v>210</v>
      </c>
      <c r="D665" s="69" t="s">
        <v>211</v>
      </c>
      <c r="E665" s="43" t="s">
        <v>28</v>
      </c>
      <c r="F665" s="43">
        <v>1</v>
      </c>
      <c r="G665" s="82">
        <v>5</v>
      </c>
      <c r="H665" s="82">
        <v>5</v>
      </c>
      <c r="I665" s="82"/>
      <c r="J665" s="82"/>
      <c r="K665" s="82"/>
      <c r="L665" s="82">
        <v>5</v>
      </c>
      <c r="M665" s="82"/>
      <c r="N665" s="82"/>
      <c r="O665" s="82"/>
      <c r="P665" s="41" t="s">
        <v>901</v>
      </c>
      <c r="Q665" s="99" t="s">
        <v>904</v>
      </c>
      <c r="R665" s="99"/>
    </row>
    <row r="666" spans="1:18">
      <c r="A666" s="41"/>
      <c r="B666" s="98"/>
      <c r="C666" s="101" t="s">
        <v>153</v>
      </c>
      <c r="D666" s="69" t="s">
        <v>152</v>
      </c>
      <c r="E666" s="43" t="s">
        <v>28</v>
      </c>
      <c r="F666" s="43">
        <v>1</v>
      </c>
      <c r="G666" s="82">
        <v>15</v>
      </c>
      <c r="H666" s="82">
        <v>15</v>
      </c>
      <c r="I666" s="82"/>
      <c r="J666" s="82"/>
      <c r="K666" s="82"/>
      <c r="L666" s="82">
        <v>15</v>
      </c>
      <c r="M666" s="82"/>
      <c r="N666" s="82"/>
      <c r="O666" s="82"/>
      <c r="P666" s="41" t="s">
        <v>901</v>
      </c>
      <c r="Q666" s="43" t="s">
        <v>902</v>
      </c>
      <c r="R666" s="99"/>
    </row>
    <row r="667" spans="1:18">
      <c r="A667" s="41"/>
      <c r="B667" s="98"/>
      <c r="C667" s="101" t="s">
        <v>55</v>
      </c>
      <c r="D667" s="69" t="s">
        <v>56</v>
      </c>
      <c r="E667" s="43" t="s">
        <v>28</v>
      </c>
      <c r="F667" s="43">
        <v>1</v>
      </c>
      <c r="G667" s="82">
        <v>1</v>
      </c>
      <c r="H667" s="82">
        <v>1</v>
      </c>
      <c r="I667" s="82"/>
      <c r="J667" s="82"/>
      <c r="K667" s="82"/>
      <c r="L667" s="82">
        <v>1</v>
      </c>
      <c r="M667" s="82"/>
      <c r="N667" s="82"/>
      <c r="O667" s="82"/>
      <c r="P667" s="41" t="s">
        <v>901</v>
      </c>
      <c r="Q667" s="99" t="s">
        <v>904</v>
      </c>
      <c r="R667" s="99"/>
    </row>
    <row r="668" spans="1:18">
      <c r="A668" s="41" t="s">
        <v>905</v>
      </c>
      <c r="B668" s="41" t="s">
        <v>906</v>
      </c>
      <c r="C668" s="41" t="s">
        <v>75</v>
      </c>
      <c r="D668" s="42" t="s">
        <v>76</v>
      </c>
      <c r="E668" s="43" t="s">
        <v>907</v>
      </c>
      <c r="F668" s="43">
        <v>12</v>
      </c>
      <c r="G668" s="44">
        <v>2.5</v>
      </c>
      <c r="H668" s="44">
        <v>30</v>
      </c>
      <c r="I668" s="44">
        <v>30</v>
      </c>
      <c r="J668" s="44"/>
      <c r="K668" s="44"/>
      <c r="L668" s="44"/>
      <c r="M668" s="44"/>
      <c r="N668" s="44"/>
      <c r="O668" s="44"/>
      <c r="P668" s="41" t="s">
        <v>154</v>
      </c>
      <c r="Q668" s="71">
        <v>43800</v>
      </c>
      <c r="R668" s="55"/>
    </row>
    <row r="669" spans="1:18">
      <c r="A669" s="41" t="s">
        <v>908</v>
      </c>
      <c r="B669" s="41" t="s">
        <v>583</v>
      </c>
      <c r="C669" s="41" t="s">
        <v>55</v>
      </c>
      <c r="D669" s="98" t="s">
        <v>56</v>
      </c>
      <c r="E669" s="43" t="s">
        <v>514</v>
      </c>
      <c r="F669" s="43">
        <v>12</v>
      </c>
      <c r="G669" s="44">
        <v>0.028</v>
      </c>
      <c r="H669" s="44">
        <v>0.36</v>
      </c>
      <c r="I669" s="44">
        <v>0.36</v>
      </c>
      <c r="J669" s="44"/>
      <c r="K669" s="44"/>
      <c r="L669" s="44"/>
      <c r="M669" s="44"/>
      <c r="N669" s="44"/>
      <c r="O669" s="44"/>
      <c r="P669" s="41" t="s">
        <v>154</v>
      </c>
      <c r="Q669" s="43">
        <v>2019.12</v>
      </c>
      <c r="R669" s="55"/>
    </row>
    <row r="670" spans="1:18">
      <c r="A670" s="41"/>
      <c r="B670" s="41" t="s">
        <v>583</v>
      </c>
      <c r="C670" s="69" t="s">
        <v>49</v>
      </c>
      <c r="D670" s="42" t="s">
        <v>473</v>
      </c>
      <c r="E670" s="43" t="s">
        <v>193</v>
      </c>
      <c r="F670" s="43">
        <v>6</v>
      </c>
      <c r="G670" s="44">
        <v>0.03</v>
      </c>
      <c r="H670" s="44">
        <v>0.18</v>
      </c>
      <c r="I670" s="44">
        <v>0.18</v>
      </c>
      <c r="J670" s="44"/>
      <c r="K670" s="44"/>
      <c r="L670" s="44"/>
      <c r="M670" s="44"/>
      <c r="N670" s="44"/>
      <c r="O670" s="44"/>
      <c r="P670" s="41" t="s">
        <v>154</v>
      </c>
      <c r="Q670" s="43">
        <v>2019.12</v>
      </c>
      <c r="R670" s="55"/>
    </row>
    <row r="671" spans="1:18">
      <c r="A671" s="41"/>
      <c r="B671" s="41" t="s">
        <v>909</v>
      </c>
      <c r="C671" s="41" t="s">
        <v>210</v>
      </c>
      <c r="D671" s="41" t="s">
        <v>909</v>
      </c>
      <c r="E671" s="43" t="s">
        <v>28</v>
      </c>
      <c r="F671" s="43">
        <v>6</v>
      </c>
      <c r="G671" s="44">
        <v>0.1</v>
      </c>
      <c r="H671" s="44">
        <v>0.6</v>
      </c>
      <c r="I671" s="44">
        <v>0.6</v>
      </c>
      <c r="J671" s="44"/>
      <c r="K671" s="44"/>
      <c r="L671" s="44"/>
      <c r="M671" s="44"/>
      <c r="N671" s="44"/>
      <c r="O671" s="44"/>
      <c r="P671" s="41" t="s">
        <v>154</v>
      </c>
      <c r="Q671" s="43">
        <v>2019.12</v>
      </c>
      <c r="R671" s="55"/>
    </row>
    <row r="672" spans="1:18">
      <c r="A672" s="41"/>
      <c r="B672" s="41" t="s">
        <v>910</v>
      </c>
      <c r="C672" s="41" t="s">
        <v>153</v>
      </c>
      <c r="D672" s="42" t="s">
        <v>203</v>
      </c>
      <c r="E672" s="43" t="s">
        <v>439</v>
      </c>
      <c r="F672" s="43">
        <v>1</v>
      </c>
      <c r="G672" s="44">
        <v>50</v>
      </c>
      <c r="H672" s="44">
        <v>50</v>
      </c>
      <c r="I672" s="44">
        <v>50</v>
      </c>
      <c r="J672" s="44"/>
      <c r="K672" s="44"/>
      <c r="L672" s="44"/>
      <c r="M672" s="44"/>
      <c r="N672" s="44"/>
      <c r="O672" s="44"/>
      <c r="P672" s="41" t="s">
        <v>154</v>
      </c>
      <c r="Q672" s="43">
        <v>2019.12</v>
      </c>
      <c r="R672" s="55"/>
    </row>
    <row r="673" spans="1:18">
      <c r="A673" s="41"/>
      <c r="B673" s="41" t="s">
        <v>152</v>
      </c>
      <c r="C673" s="41" t="s">
        <v>153</v>
      </c>
      <c r="D673" s="41" t="s">
        <v>152</v>
      </c>
      <c r="E673" s="43" t="s">
        <v>439</v>
      </c>
      <c r="F673" s="43">
        <v>1</v>
      </c>
      <c r="G673" s="44">
        <v>30</v>
      </c>
      <c r="H673" s="44">
        <v>30</v>
      </c>
      <c r="I673" s="44">
        <v>30</v>
      </c>
      <c r="J673" s="44"/>
      <c r="K673" s="44"/>
      <c r="L673" s="44"/>
      <c r="M673" s="44"/>
      <c r="N673" s="44"/>
      <c r="O673" s="44"/>
      <c r="P673" s="41" t="s">
        <v>154</v>
      </c>
      <c r="Q673" s="43">
        <v>2019.1</v>
      </c>
      <c r="R673" s="55" t="s">
        <v>911</v>
      </c>
    </row>
    <row r="674" spans="1:18">
      <c r="A674" s="124" t="s">
        <v>912</v>
      </c>
      <c r="B674" s="180" t="s">
        <v>579</v>
      </c>
      <c r="C674" s="181" t="s">
        <v>379</v>
      </c>
      <c r="D674" s="182" t="s">
        <v>579</v>
      </c>
      <c r="E674" s="105" t="s">
        <v>42</v>
      </c>
      <c r="F674" s="29">
        <v>1</v>
      </c>
      <c r="G674" s="114">
        <v>2.1</v>
      </c>
      <c r="H674" s="114">
        <v>2.1</v>
      </c>
      <c r="I674" s="114"/>
      <c r="J674" s="114"/>
      <c r="K674" s="114"/>
      <c r="L674" s="114">
        <v>2.1</v>
      </c>
      <c r="M674" s="114"/>
      <c r="N674" s="114"/>
      <c r="O674" s="114"/>
      <c r="P674" s="28" t="s">
        <v>154</v>
      </c>
      <c r="Q674" s="195">
        <v>43466</v>
      </c>
      <c r="R674" s="49"/>
    </row>
    <row r="675" spans="1:18">
      <c r="A675" s="126"/>
      <c r="B675" s="183" t="s">
        <v>238</v>
      </c>
      <c r="C675" s="28" t="s">
        <v>184</v>
      </c>
      <c r="D675" s="184" t="s">
        <v>238</v>
      </c>
      <c r="E675" s="29" t="s">
        <v>128</v>
      </c>
      <c r="F675" s="29">
        <v>2</v>
      </c>
      <c r="G675" s="114">
        <v>0.55</v>
      </c>
      <c r="H675" s="114">
        <v>1.1</v>
      </c>
      <c r="I675" s="114"/>
      <c r="J675" s="114"/>
      <c r="K675" s="114"/>
      <c r="L675" s="114">
        <v>1.1</v>
      </c>
      <c r="M675" s="114"/>
      <c r="N675" s="114"/>
      <c r="O675" s="114"/>
      <c r="P675" s="28" t="s">
        <v>154</v>
      </c>
      <c r="Q675" s="195">
        <v>43525</v>
      </c>
      <c r="R675" s="49"/>
    </row>
    <row r="676" spans="1:18">
      <c r="A676" s="126"/>
      <c r="B676" s="112" t="s">
        <v>583</v>
      </c>
      <c r="C676" s="33" t="s">
        <v>49</v>
      </c>
      <c r="D676" s="185" t="s">
        <v>50</v>
      </c>
      <c r="E676" s="29" t="s">
        <v>28</v>
      </c>
      <c r="F676" s="29">
        <v>1</v>
      </c>
      <c r="G676" s="186">
        <v>1.29</v>
      </c>
      <c r="H676" s="186">
        <v>1.29</v>
      </c>
      <c r="I676" s="186"/>
      <c r="J676" s="114"/>
      <c r="K676" s="114"/>
      <c r="L676" s="114">
        <v>1.29</v>
      </c>
      <c r="M676" s="114"/>
      <c r="N676" s="114"/>
      <c r="O676" s="114"/>
      <c r="P676" s="28" t="s">
        <v>154</v>
      </c>
      <c r="Q676" s="195">
        <v>43525</v>
      </c>
      <c r="R676" s="49"/>
    </row>
    <row r="677" spans="1:18">
      <c r="A677" s="126"/>
      <c r="B677" s="130" t="s">
        <v>702</v>
      </c>
      <c r="C677" s="181" t="s">
        <v>177</v>
      </c>
      <c r="D677" s="182" t="s">
        <v>191</v>
      </c>
      <c r="E677" s="29" t="s">
        <v>28</v>
      </c>
      <c r="F677" s="29">
        <v>1</v>
      </c>
      <c r="G677" s="114">
        <v>0.2</v>
      </c>
      <c r="H677" s="114">
        <v>0.2</v>
      </c>
      <c r="I677" s="114"/>
      <c r="J677" s="114"/>
      <c r="K677" s="114"/>
      <c r="L677" s="114">
        <v>0.2</v>
      </c>
      <c r="M677" s="114"/>
      <c r="N677" s="114"/>
      <c r="O677" s="114"/>
      <c r="P677" s="28" t="s">
        <v>154</v>
      </c>
      <c r="Q677" s="195">
        <v>43556</v>
      </c>
      <c r="R677" s="49"/>
    </row>
    <row r="678" spans="1:18">
      <c r="A678" s="126"/>
      <c r="B678" s="130" t="s">
        <v>913</v>
      </c>
      <c r="C678" s="187" t="s">
        <v>75</v>
      </c>
      <c r="D678" s="188" t="s">
        <v>76</v>
      </c>
      <c r="E678" s="105" t="s">
        <v>42</v>
      </c>
      <c r="F678" s="29">
        <v>1</v>
      </c>
      <c r="G678" s="114">
        <v>9</v>
      </c>
      <c r="H678" s="114">
        <v>9</v>
      </c>
      <c r="I678" s="114"/>
      <c r="J678" s="114"/>
      <c r="K678" s="114"/>
      <c r="L678" s="114">
        <v>9</v>
      </c>
      <c r="M678" s="114"/>
      <c r="N678" s="114"/>
      <c r="O678" s="114"/>
      <c r="P678" s="28" t="s">
        <v>154</v>
      </c>
      <c r="Q678" s="195">
        <v>43709</v>
      </c>
      <c r="R678" s="49"/>
    </row>
    <row r="679" spans="1:18">
      <c r="A679" s="126"/>
      <c r="B679" s="130" t="s">
        <v>914</v>
      </c>
      <c r="C679" s="189" t="s">
        <v>493</v>
      </c>
      <c r="D679" s="188" t="s">
        <v>494</v>
      </c>
      <c r="E679" s="29" t="s">
        <v>128</v>
      </c>
      <c r="F679" s="29">
        <v>11</v>
      </c>
      <c r="G679" s="114">
        <v>0.25</v>
      </c>
      <c r="H679" s="114">
        <v>2.75</v>
      </c>
      <c r="I679" s="114"/>
      <c r="J679" s="114"/>
      <c r="K679" s="114"/>
      <c r="L679" s="114">
        <v>2.75</v>
      </c>
      <c r="M679" s="114"/>
      <c r="N679" s="114"/>
      <c r="O679" s="114"/>
      <c r="P679" s="28" t="s">
        <v>154</v>
      </c>
      <c r="Q679" s="195">
        <v>43709</v>
      </c>
      <c r="R679" s="49"/>
    </row>
    <row r="680" spans="1:18">
      <c r="A680" s="131"/>
      <c r="B680" s="130" t="s">
        <v>391</v>
      </c>
      <c r="C680" s="187" t="s">
        <v>915</v>
      </c>
      <c r="D680" s="188" t="s">
        <v>916</v>
      </c>
      <c r="E680" s="105" t="s">
        <v>42</v>
      </c>
      <c r="F680" s="29">
        <v>1</v>
      </c>
      <c r="G680" s="114">
        <v>48</v>
      </c>
      <c r="H680" s="114">
        <v>48</v>
      </c>
      <c r="I680" s="114"/>
      <c r="J680" s="114"/>
      <c r="K680" s="114"/>
      <c r="L680" s="114">
        <v>48</v>
      </c>
      <c r="M680" s="114"/>
      <c r="N680" s="114"/>
      <c r="O680" s="114"/>
      <c r="P680" s="28" t="s">
        <v>917</v>
      </c>
      <c r="Q680" s="195">
        <v>43770</v>
      </c>
      <c r="R680" s="49"/>
    </row>
    <row r="681" spans="1:18">
      <c r="A681" s="41" t="s">
        <v>918</v>
      </c>
      <c r="B681" s="41" t="s">
        <v>163</v>
      </c>
      <c r="C681" s="41" t="s">
        <v>164</v>
      </c>
      <c r="D681" s="42" t="s">
        <v>163</v>
      </c>
      <c r="E681" s="43" t="s">
        <v>28</v>
      </c>
      <c r="F681" s="43">
        <v>1</v>
      </c>
      <c r="G681" s="44">
        <v>2.94</v>
      </c>
      <c r="H681" s="44">
        <v>2.94</v>
      </c>
      <c r="I681" s="44"/>
      <c r="J681" s="44"/>
      <c r="K681" s="44"/>
      <c r="L681" s="44">
        <v>2.94</v>
      </c>
      <c r="M681" s="44"/>
      <c r="N681" s="44"/>
      <c r="O681" s="44"/>
      <c r="P681" s="41" t="s">
        <v>919</v>
      </c>
      <c r="Q681" s="43"/>
      <c r="R681" s="55" t="s">
        <v>246</v>
      </c>
    </row>
    <row r="682" spans="1:18">
      <c r="A682" s="41"/>
      <c r="B682" s="41" t="s">
        <v>191</v>
      </c>
      <c r="C682" s="41" t="s">
        <v>177</v>
      </c>
      <c r="D682" s="42" t="s">
        <v>191</v>
      </c>
      <c r="E682" s="43" t="s">
        <v>28</v>
      </c>
      <c r="F682" s="43">
        <v>1</v>
      </c>
      <c r="G682" s="44">
        <v>2.87</v>
      </c>
      <c r="H682" s="44">
        <v>2.87</v>
      </c>
      <c r="I682" s="44"/>
      <c r="J682" s="44"/>
      <c r="K682" s="44"/>
      <c r="L682" s="44">
        <v>2.87</v>
      </c>
      <c r="M682" s="44"/>
      <c r="N682" s="44"/>
      <c r="O682" s="44"/>
      <c r="P682" s="41" t="s">
        <v>919</v>
      </c>
      <c r="Q682" s="43"/>
      <c r="R682" s="55" t="s">
        <v>246</v>
      </c>
    </row>
    <row r="683" ht="24" spans="1:18">
      <c r="A683" s="41"/>
      <c r="B683" s="41" t="s">
        <v>920</v>
      </c>
      <c r="C683" s="41" t="s">
        <v>157</v>
      </c>
      <c r="D683" s="42" t="str">
        <f>IF(C683="","",VLOOKUP(C683,[11]采购品目表!A$1:B$65536,2,FALSE))</f>
        <v>便携式计算机</v>
      </c>
      <c r="E683" s="43" t="s">
        <v>128</v>
      </c>
      <c r="F683" s="43">
        <v>5</v>
      </c>
      <c r="G683" s="44">
        <v>0.7</v>
      </c>
      <c r="H683" s="44">
        <f>F683*G683</f>
        <v>3.5</v>
      </c>
      <c r="I683" s="44"/>
      <c r="J683" s="44"/>
      <c r="K683" s="44"/>
      <c r="L683" s="44">
        <v>3.5</v>
      </c>
      <c r="M683" s="44"/>
      <c r="N683" s="44"/>
      <c r="O683" s="44"/>
      <c r="P683" s="41" t="s">
        <v>921</v>
      </c>
      <c r="Q683" s="43"/>
      <c r="R683" s="55"/>
    </row>
    <row r="684" spans="1:18">
      <c r="A684" s="41"/>
      <c r="B684" s="41" t="s">
        <v>920</v>
      </c>
      <c r="C684" s="41" t="s">
        <v>157</v>
      </c>
      <c r="D684" s="42" t="str">
        <f>IF(C684="","",VLOOKUP(C684,[11]采购品目表!A$1:B$65536,2,FALSE))</f>
        <v>便携式计算机</v>
      </c>
      <c r="E684" s="43" t="s">
        <v>128</v>
      </c>
      <c r="F684" s="43">
        <v>4</v>
      </c>
      <c r="G684" s="44">
        <v>0.7</v>
      </c>
      <c r="H684" s="44">
        <f>F684*G684</f>
        <v>2.8</v>
      </c>
      <c r="I684" s="44">
        <v>2.8</v>
      </c>
      <c r="J684" s="44"/>
      <c r="K684" s="44"/>
      <c r="L684" s="44"/>
      <c r="M684" s="44"/>
      <c r="N684" s="44"/>
      <c r="O684" s="44"/>
      <c r="P684" s="41" t="s">
        <v>154</v>
      </c>
      <c r="Q684" s="43"/>
      <c r="R684" s="55"/>
    </row>
    <row r="685" ht="24" spans="1:18">
      <c r="A685" s="41"/>
      <c r="B685" s="41" t="s">
        <v>288</v>
      </c>
      <c r="C685" s="41" t="s">
        <v>184</v>
      </c>
      <c r="D685" s="42" t="str">
        <f>IF(C685="","",VLOOKUP(C685,[11]采购品目表!A$1:B$65536,2,FALSE))</f>
        <v>台式计算机</v>
      </c>
      <c r="E685" s="43" t="s">
        <v>128</v>
      </c>
      <c r="F685" s="43">
        <v>5</v>
      </c>
      <c r="G685" s="44">
        <v>0.6</v>
      </c>
      <c r="H685" s="44">
        <f>F685*G685</f>
        <v>3</v>
      </c>
      <c r="I685" s="44"/>
      <c r="J685" s="44"/>
      <c r="K685" s="44"/>
      <c r="L685" s="44">
        <v>3</v>
      </c>
      <c r="M685" s="44"/>
      <c r="N685" s="44"/>
      <c r="O685" s="44"/>
      <c r="P685" s="41" t="s">
        <v>921</v>
      </c>
      <c r="Q685" s="43"/>
      <c r="R685" s="55"/>
    </row>
    <row r="686" spans="1:18">
      <c r="A686" s="41"/>
      <c r="B686" s="41" t="s">
        <v>288</v>
      </c>
      <c r="C686" s="41" t="s">
        <v>184</v>
      </c>
      <c r="D686" s="42" t="str">
        <f>IF(C686="","",VLOOKUP(C686,[11]采购品目表!A$1:B$65536,2,FALSE))</f>
        <v>台式计算机</v>
      </c>
      <c r="E686" s="43" t="s">
        <v>128</v>
      </c>
      <c r="F686" s="43">
        <v>19</v>
      </c>
      <c r="G686" s="44">
        <v>0.6</v>
      </c>
      <c r="H686" s="44">
        <f>F686*G686</f>
        <v>11.4</v>
      </c>
      <c r="I686" s="44">
        <v>11.4</v>
      </c>
      <c r="J686" s="44"/>
      <c r="K686" s="44"/>
      <c r="L686" s="44"/>
      <c r="M686" s="44"/>
      <c r="N686" s="44"/>
      <c r="O686" s="44"/>
      <c r="P686" s="41" t="s">
        <v>154</v>
      </c>
      <c r="Q686" s="43"/>
      <c r="R686" s="55"/>
    </row>
    <row r="687" spans="1:18">
      <c r="A687" s="41"/>
      <c r="B687" s="41" t="s">
        <v>922</v>
      </c>
      <c r="C687" s="41" t="s">
        <v>171</v>
      </c>
      <c r="D687" s="42" t="str">
        <f>IF(C687="","",VLOOKUP(C687,[11]采购品目表!A$1:B$65536,2,FALSE))</f>
        <v>激光打印机</v>
      </c>
      <c r="E687" s="43" t="s">
        <v>128</v>
      </c>
      <c r="F687" s="43">
        <v>11</v>
      </c>
      <c r="G687" s="44">
        <v>0.2</v>
      </c>
      <c r="H687" s="44">
        <v>2.2</v>
      </c>
      <c r="I687" s="44">
        <v>2.2</v>
      </c>
      <c r="J687" s="44"/>
      <c r="K687" s="44"/>
      <c r="L687" s="44"/>
      <c r="M687" s="44"/>
      <c r="N687" s="44"/>
      <c r="O687" s="44"/>
      <c r="P687" s="41" t="s">
        <v>154</v>
      </c>
      <c r="Q687" s="43"/>
      <c r="R687" s="55"/>
    </row>
    <row r="688" spans="1:18">
      <c r="A688" s="41"/>
      <c r="B688" s="41" t="s">
        <v>923</v>
      </c>
      <c r="C688" s="41" t="s">
        <v>171</v>
      </c>
      <c r="D688" s="42" t="str">
        <f>IF(C688="","",VLOOKUP(C688,[11]采购品目表!A$1:B$65536,2,FALSE))</f>
        <v>激光打印机</v>
      </c>
      <c r="E688" s="43" t="s">
        <v>128</v>
      </c>
      <c r="F688" s="43">
        <v>2</v>
      </c>
      <c r="G688" s="44">
        <v>0.65</v>
      </c>
      <c r="H688" s="44">
        <v>1.3</v>
      </c>
      <c r="I688" s="44">
        <v>1.3</v>
      </c>
      <c r="J688" s="44"/>
      <c r="K688" s="44"/>
      <c r="L688" s="44"/>
      <c r="M688" s="44"/>
      <c r="N688" s="44"/>
      <c r="O688" s="44"/>
      <c r="P688" s="41" t="s">
        <v>154</v>
      </c>
      <c r="Q688" s="43"/>
      <c r="R688" s="55"/>
    </row>
    <row r="689" spans="1:18">
      <c r="A689" s="41"/>
      <c r="B689" s="41" t="s">
        <v>174</v>
      </c>
      <c r="C689" s="41" t="s">
        <v>175</v>
      </c>
      <c r="D689" s="42" t="str">
        <f>IF(C689="","",VLOOKUP(C689,[11]采购品目表!A$1:B$65536,2,FALSE))</f>
        <v>碎纸机</v>
      </c>
      <c r="E689" s="43" t="s">
        <v>128</v>
      </c>
      <c r="F689" s="43">
        <v>8</v>
      </c>
      <c r="G689" s="44">
        <v>0.1</v>
      </c>
      <c r="H689" s="44">
        <v>0.8</v>
      </c>
      <c r="I689" s="44">
        <v>0.8</v>
      </c>
      <c r="J689" s="44"/>
      <c r="K689" s="44"/>
      <c r="L689" s="44"/>
      <c r="M689" s="44"/>
      <c r="N689" s="44"/>
      <c r="O689" s="44"/>
      <c r="P689" s="41" t="s">
        <v>154</v>
      </c>
      <c r="Q689" s="43"/>
      <c r="R689" s="55"/>
    </row>
    <row r="690" spans="1:18">
      <c r="A690" s="41"/>
      <c r="B690" s="41" t="s">
        <v>178</v>
      </c>
      <c r="C690" s="41" t="s">
        <v>179</v>
      </c>
      <c r="D690" s="42" t="str">
        <f>IF(C690="","",VLOOKUP(C690,[11]采购品目表!A$1:B$65536,2,FALSE))</f>
        <v>通用照相机</v>
      </c>
      <c r="E690" s="43" t="s">
        <v>128</v>
      </c>
      <c r="F690" s="43">
        <v>2</v>
      </c>
      <c r="G690" s="44">
        <v>0.5</v>
      </c>
      <c r="H690" s="44">
        <v>1</v>
      </c>
      <c r="I690" s="44">
        <v>1</v>
      </c>
      <c r="J690" s="44"/>
      <c r="K690" s="44"/>
      <c r="L690" s="44"/>
      <c r="M690" s="44"/>
      <c r="N690" s="44"/>
      <c r="O690" s="44"/>
      <c r="P690" s="41" t="s">
        <v>154</v>
      </c>
      <c r="Q690" s="43"/>
      <c r="R690" s="55"/>
    </row>
    <row r="691" spans="1:18">
      <c r="A691" s="41"/>
      <c r="B691" s="41" t="s">
        <v>416</v>
      </c>
      <c r="C691" s="41" t="s">
        <v>315</v>
      </c>
      <c r="D691" s="42" t="str">
        <f>IF(C691="","",VLOOKUP(C691,[11]采购品目表!A$1:B$65536,2,FALSE))</f>
        <v>多功能一体机</v>
      </c>
      <c r="E691" s="43" t="s">
        <v>128</v>
      </c>
      <c r="F691" s="43">
        <v>4</v>
      </c>
      <c r="G691" s="44">
        <v>0.5</v>
      </c>
      <c r="H691" s="44">
        <v>2</v>
      </c>
      <c r="I691" s="44">
        <v>2</v>
      </c>
      <c r="J691" s="44"/>
      <c r="K691" s="44"/>
      <c r="L691" s="44"/>
      <c r="M691" s="44"/>
      <c r="N691" s="44"/>
      <c r="O691" s="44"/>
      <c r="P691" s="41" t="s">
        <v>154</v>
      </c>
      <c r="Q691" s="43"/>
      <c r="R691" s="55"/>
    </row>
    <row r="692" ht="24" spans="1:18">
      <c r="A692" s="41"/>
      <c r="B692" s="41" t="s">
        <v>924</v>
      </c>
      <c r="C692" s="41" t="s">
        <v>52</v>
      </c>
      <c r="D692" s="42" t="str">
        <f>IF(C692="","",VLOOKUP(C692,[11]采购品目表!A$1:B$65536,2,FALSE))</f>
        <v>复印机</v>
      </c>
      <c r="E692" s="43" t="s">
        <v>128</v>
      </c>
      <c r="F692" s="43">
        <v>2</v>
      </c>
      <c r="G692" s="44">
        <v>2</v>
      </c>
      <c r="H692" s="44">
        <v>4</v>
      </c>
      <c r="I692" s="44"/>
      <c r="J692" s="44"/>
      <c r="K692" s="44"/>
      <c r="L692" s="44">
        <v>4</v>
      </c>
      <c r="M692" s="44"/>
      <c r="N692" s="44"/>
      <c r="O692" s="44"/>
      <c r="P692" s="41" t="s">
        <v>921</v>
      </c>
      <c r="Q692" s="43"/>
      <c r="R692" s="55"/>
    </row>
    <row r="693" spans="1:18">
      <c r="A693" s="41"/>
      <c r="B693" s="41" t="s">
        <v>925</v>
      </c>
      <c r="C693" s="41" t="s">
        <v>171</v>
      </c>
      <c r="D693" s="42" t="str">
        <f>IF(C693="","",VLOOKUP(C693,[11]采购品目表!A$1:B$65536,2,FALSE))</f>
        <v>激光打印机</v>
      </c>
      <c r="E693" s="43" t="s">
        <v>128</v>
      </c>
      <c r="F693" s="43">
        <v>1</v>
      </c>
      <c r="G693" s="44">
        <v>0.5</v>
      </c>
      <c r="H693" s="44">
        <v>0.5</v>
      </c>
      <c r="I693" s="44">
        <v>0.5</v>
      </c>
      <c r="J693" s="44"/>
      <c r="K693" s="44"/>
      <c r="L693" s="44"/>
      <c r="M693" s="44"/>
      <c r="N693" s="44"/>
      <c r="O693" s="44"/>
      <c r="P693" s="41" t="s">
        <v>154</v>
      </c>
      <c r="Q693" s="43"/>
      <c r="R693" s="55"/>
    </row>
    <row r="694" spans="1:18">
      <c r="A694" s="41"/>
      <c r="B694" s="41" t="s">
        <v>501</v>
      </c>
      <c r="C694" s="41" t="s">
        <v>500</v>
      </c>
      <c r="D694" s="42" t="str">
        <f>IF(C694="","",VLOOKUP(C694,[11]采购品目表!A$1:B$65536,2,FALSE))</f>
        <v>针式打印机</v>
      </c>
      <c r="E694" s="43" t="s">
        <v>128</v>
      </c>
      <c r="F694" s="43">
        <v>1</v>
      </c>
      <c r="G694" s="44">
        <v>0.4</v>
      </c>
      <c r="H694" s="44">
        <v>0.4</v>
      </c>
      <c r="I694" s="44">
        <v>0.4</v>
      </c>
      <c r="J694" s="44"/>
      <c r="K694" s="44"/>
      <c r="L694" s="44"/>
      <c r="M694" s="44"/>
      <c r="N694" s="44"/>
      <c r="O694" s="44"/>
      <c r="P694" s="41" t="s">
        <v>154</v>
      </c>
      <c r="Q694" s="43"/>
      <c r="R694" s="55"/>
    </row>
    <row r="695" spans="1:18">
      <c r="A695" s="41"/>
      <c r="B695" s="41" t="s">
        <v>168</v>
      </c>
      <c r="C695" s="41" t="s">
        <v>169</v>
      </c>
      <c r="D695" s="42" t="str">
        <f>IF(C695="","",VLOOKUP(C695,[11]采购品目表!A$1:B$65536,2,FALSE))</f>
        <v>家具用具</v>
      </c>
      <c r="E695" s="43" t="s">
        <v>28</v>
      </c>
      <c r="F695" s="43">
        <v>1</v>
      </c>
      <c r="G695" s="44">
        <v>2</v>
      </c>
      <c r="H695" s="44">
        <v>2</v>
      </c>
      <c r="I695" s="44">
        <v>2</v>
      </c>
      <c r="J695" s="44"/>
      <c r="K695" s="44"/>
      <c r="L695" s="44"/>
      <c r="M695" s="44"/>
      <c r="N695" s="44"/>
      <c r="O695" s="44"/>
      <c r="P695" s="41" t="s">
        <v>154</v>
      </c>
      <c r="Q695" s="43"/>
      <c r="R695" s="55"/>
    </row>
    <row r="696" ht="24" spans="1:18">
      <c r="A696" s="41"/>
      <c r="B696" s="41" t="s">
        <v>163</v>
      </c>
      <c r="C696" s="41" t="s">
        <v>164</v>
      </c>
      <c r="D696" s="42" t="str">
        <f>IF(C696="","",VLOOKUP(C696,[11]采购品目表!A$1:B$65536,2,FALSE))</f>
        <v>空调机</v>
      </c>
      <c r="E696" s="43" t="s">
        <v>128</v>
      </c>
      <c r="F696" s="43">
        <v>6</v>
      </c>
      <c r="G696" s="44">
        <v>0.5</v>
      </c>
      <c r="H696" s="44">
        <v>3</v>
      </c>
      <c r="I696" s="44"/>
      <c r="J696" s="44"/>
      <c r="K696" s="44"/>
      <c r="L696" s="44">
        <v>3</v>
      </c>
      <c r="M696" s="44"/>
      <c r="N696" s="44"/>
      <c r="O696" s="44"/>
      <c r="P696" s="41" t="s">
        <v>921</v>
      </c>
      <c r="Q696" s="43"/>
      <c r="R696" s="55"/>
    </row>
    <row r="697" spans="1:18">
      <c r="A697" s="41"/>
      <c r="B697" s="41" t="s">
        <v>583</v>
      </c>
      <c r="C697" s="41" t="s">
        <v>49</v>
      </c>
      <c r="D697" s="42" t="str">
        <f>IF(C697="","",VLOOKUP(C697,[11]采购品目表!A$1:B$65536,2,FALSE))</f>
        <v>硒鼓、粉盒</v>
      </c>
      <c r="E697" s="43" t="s">
        <v>28</v>
      </c>
      <c r="F697" s="43">
        <v>1</v>
      </c>
      <c r="G697" s="44">
        <v>1.5</v>
      </c>
      <c r="H697" s="44">
        <v>1.5</v>
      </c>
      <c r="I697" s="44">
        <v>1.5</v>
      </c>
      <c r="J697" s="44"/>
      <c r="K697" s="44"/>
      <c r="L697" s="44"/>
      <c r="M697" s="44"/>
      <c r="N697" s="44"/>
      <c r="O697" s="44"/>
      <c r="P697" s="41" t="s">
        <v>154</v>
      </c>
      <c r="Q697" s="43"/>
      <c r="R697" s="55"/>
    </row>
    <row r="698" spans="1:18">
      <c r="A698" s="41"/>
      <c r="B698" s="41" t="s">
        <v>926</v>
      </c>
      <c r="C698" s="41" t="s">
        <v>379</v>
      </c>
      <c r="D698" s="42" t="str">
        <f>IF(C698="","",VLOOKUP(C698,[11]采购品目表!A$1:B$65536,2,FALSE))</f>
        <v>办公设备维修和保养服</v>
      </c>
      <c r="E698" s="43" t="s">
        <v>28</v>
      </c>
      <c r="F698" s="43">
        <v>1</v>
      </c>
      <c r="G698" s="44">
        <v>0.8</v>
      </c>
      <c r="H698" s="44">
        <v>0.8</v>
      </c>
      <c r="I698" s="44">
        <v>0.8</v>
      </c>
      <c r="J698" s="44"/>
      <c r="K698" s="44"/>
      <c r="L698" s="44"/>
      <c r="M698" s="44"/>
      <c r="N698" s="44"/>
      <c r="O698" s="44"/>
      <c r="P698" s="41" t="s">
        <v>154</v>
      </c>
      <c r="Q698" s="43"/>
      <c r="R698" s="55"/>
    </row>
    <row r="699" customHeight="1" spans="1:18">
      <c r="A699" s="40" t="s">
        <v>927</v>
      </c>
      <c r="B699" s="41" t="s">
        <v>577</v>
      </c>
      <c r="C699" s="41" t="s">
        <v>75</v>
      </c>
      <c r="D699" s="42" t="s">
        <v>76</v>
      </c>
      <c r="E699" s="43" t="s">
        <v>42</v>
      </c>
      <c r="F699" s="43">
        <v>2</v>
      </c>
      <c r="G699" s="44">
        <v>1</v>
      </c>
      <c r="H699" s="44">
        <v>2</v>
      </c>
      <c r="I699" s="44">
        <v>2</v>
      </c>
      <c r="J699" s="44"/>
      <c r="K699" s="44"/>
      <c r="L699" s="44"/>
      <c r="M699" s="44"/>
      <c r="N699" s="44"/>
      <c r="O699" s="44"/>
      <c r="P699" s="41" t="s">
        <v>160</v>
      </c>
      <c r="Q699" s="43">
        <v>20191201</v>
      </c>
      <c r="R699" s="66">
        <v>22</v>
      </c>
    </row>
    <row r="700" spans="1:18">
      <c r="A700" s="45"/>
      <c r="B700" s="41" t="s">
        <v>570</v>
      </c>
      <c r="C700" s="41" t="s">
        <v>69</v>
      </c>
      <c r="D700" s="42" t="s">
        <v>70</v>
      </c>
      <c r="E700" s="43" t="s">
        <v>28</v>
      </c>
      <c r="F700" s="43">
        <v>1</v>
      </c>
      <c r="G700" s="44">
        <v>5</v>
      </c>
      <c r="H700" s="44">
        <v>5</v>
      </c>
      <c r="I700" s="44">
        <v>5</v>
      </c>
      <c r="J700" s="44"/>
      <c r="K700" s="44"/>
      <c r="L700" s="44"/>
      <c r="M700" s="44"/>
      <c r="N700" s="44"/>
      <c r="O700" s="44"/>
      <c r="P700" s="41" t="s">
        <v>928</v>
      </c>
      <c r="Q700" s="43"/>
      <c r="R700" s="66"/>
    </row>
    <row r="701" spans="1:18">
      <c r="A701" s="45"/>
      <c r="B701" s="92" t="s">
        <v>929</v>
      </c>
      <c r="C701" s="190" t="s">
        <v>930</v>
      </c>
      <c r="D701" s="42" t="s">
        <v>931</v>
      </c>
      <c r="E701" s="43" t="s">
        <v>28</v>
      </c>
      <c r="F701" s="43">
        <v>1</v>
      </c>
      <c r="G701" s="44">
        <v>14</v>
      </c>
      <c r="H701" s="44">
        <v>14</v>
      </c>
      <c r="I701" s="44">
        <v>14</v>
      </c>
      <c r="J701" s="44"/>
      <c r="K701" s="44"/>
      <c r="L701" s="44"/>
      <c r="M701" s="44"/>
      <c r="N701" s="44"/>
      <c r="O701" s="44"/>
      <c r="P701" s="41" t="s">
        <v>928</v>
      </c>
      <c r="Q701" s="43"/>
      <c r="R701" s="66"/>
    </row>
    <row r="702" spans="1:18">
      <c r="A702" s="45"/>
      <c r="B702" s="191" t="s">
        <v>183</v>
      </c>
      <c r="C702" s="192" t="s">
        <v>184</v>
      </c>
      <c r="D702" s="42" t="s">
        <v>238</v>
      </c>
      <c r="E702" s="43" t="s">
        <v>128</v>
      </c>
      <c r="F702" s="43">
        <v>8</v>
      </c>
      <c r="G702" s="44">
        <v>0.5</v>
      </c>
      <c r="H702" s="44">
        <v>4</v>
      </c>
      <c r="I702" s="44">
        <v>4</v>
      </c>
      <c r="J702" s="44"/>
      <c r="K702" s="44"/>
      <c r="L702" s="44"/>
      <c r="M702" s="44"/>
      <c r="N702" s="44"/>
      <c r="O702" s="44"/>
      <c r="P702" s="41" t="s">
        <v>928</v>
      </c>
      <c r="Q702" s="43"/>
      <c r="R702" s="66"/>
    </row>
    <row r="703" spans="1:18">
      <c r="A703" s="45"/>
      <c r="B703" s="193" t="s">
        <v>163</v>
      </c>
      <c r="C703" s="194" t="s">
        <v>164</v>
      </c>
      <c r="D703" s="42" t="s">
        <v>163</v>
      </c>
      <c r="E703" s="43" t="s">
        <v>128</v>
      </c>
      <c r="F703" s="43">
        <v>13</v>
      </c>
      <c r="G703" s="44">
        <v>0.3</v>
      </c>
      <c r="H703" s="44">
        <v>3.9</v>
      </c>
      <c r="I703" s="44">
        <v>3.9</v>
      </c>
      <c r="J703" s="44"/>
      <c r="K703" s="44"/>
      <c r="L703" s="44"/>
      <c r="M703" s="44"/>
      <c r="N703" s="44"/>
      <c r="O703" s="44"/>
      <c r="P703" s="41" t="s">
        <v>928</v>
      </c>
      <c r="Q703" s="43"/>
      <c r="R703" s="66"/>
    </row>
    <row r="704" spans="1:18">
      <c r="A704" s="45"/>
      <c r="B704" s="41" t="s">
        <v>174</v>
      </c>
      <c r="C704" s="41" t="s">
        <v>175</v>
      </c>
      <c r="D704" s="42" t="s">
        <v>174</v>
      </c>
      <c r="E704" s="43" t="s">
        <v>128</v>
      </c>
      <c r="F704" s="43">
        <v>2</v>
      </c>
      <c r="G704" s="44">
        <v>0.1</v>
      </c>
      <c r="H704" s="44">
        <v>0.2</v>
      </c>
      <c r="I704" s="44">
        <v>0.2</v>
      </c>
      <c r="J704" s="44"/>
      <c r="K704" s="44"/>
      <c r="L704" s="44"/>
      <c r="M704" s="44"/>
      <c r="N704" s="44"/>
      <c r="O704" s="44"/>
      <c r="P704" s="41" t="s">
        <v>928</v>
      </c>
      <c r="Q704" s="43"/>
      <c r="R704" s="66"/>
    </row>
    <row r="705" spans="1:18">
      <c r="A705" s="45"/>
      <c r="B705" s="41" t="s">
        <v>244</v>
      </c>
      <c r="C705" s="41" t="s">
        <v>405</v>
      </c>
      <c r="D705" s="42" t="s">
        <v>244</v>
      </c>
      <c r="E705" s="43" t="s">
        <v>28</v>
      </c>
      <c r="F705" s="43">
        <v>1</v>
      </c>
      <c r="G705" s="44">
        <v>0.5</v>
      </c>
      <c r="H705" s="44">
        <v>0.5</v>
      </c>
      <c r="I705" s="44">
        <v>0.5</v>
      </c>
      <c r="J705" s="44"/>
      <c r="K705" s="44"/>
      <c r="L705" s="44"/>
      <c r="M705" s="44"/>
      <c r="N705" s="44"/>
      <c r="O705" s="44"/>
      <c r="P705" s="41" t="s">
        <v>928</v>
      </c>
      <c r="Q705" s="43"/>
      <c r="R705" s="66"/>
    </row>
    <row r="706" spans="1:18">
      <c r="A706" s="56"/>
      <c r="B706" s="41" t="s">
        <v>488</v>
      </c>
      <c r="C706" s="41" t="s">
        <v>169</v>
      </c>
      <c r="D706" s="42" t="s">
        <v>488</v>
      </c>
      <c r="E706" s="43" t="s">
        <v>28</v>
      </c>
      <c r="F706" s="43">
        <v>1</v>
      </c>
      <c r="G706" s="44">
        <v>2</v>
      </c>
      <c r="H706" s="44">
        <v>2</v>
      </c>
      <c r="I706" s="44">
        <v>2</v>
      </c>
      <c r="J706" s="44"/>
      <c r="K706" s="44"/>
      <c r="L706" s="44"/>
      <c r="M706" s="44"/>
      <c r="N706" s="44"/>
      <c r="O706" s="44"/>
      <c r="P706" s="41" t="s">
        <v>928</v>
      </c>
      <c r="Q706" s="43"/>
      <c r="R706" s="66"/>
    </row>
    <row r="707" spans="1:18">
      <c r="A707" s="40" t="s">
        <v>932</v>
      </c>
      <c r="B707" s="41" t="s">
        <v>244</v>
      </c>
      <c r="C707" s="41" t="s">
        <v>157</v>
      </c>
      <c r="D707" s="42" t="s">
        <v>156</v>
      </c>
      <c r="E707" s="43" t="s">
        <v>28</v>
      </c>
      <c r="F707" s="43">
        <v>1</v>
      </c>
      <c r="G707" s="44">
        <v>2.573</v>
      </c>
      <c r="H707" s="44">
        <v>2.573</v>
      </c>
      <c r="I707" s="44">
        <v>2.573</v>
      </c>
      <c r="J707" s="44"/>
      <c r="K707" s="44"/>
      <c r="L707" s="44"/>
      <c r="M707" s="44"/>
      <c r="N707" s="44"/>
      <c r="O707" s="44"/>
      <c r="P707" s="41" t="s">
        <v>933</v>
      </c>
      <c r="Q707" s="43">
        <v>20190429</v>
      </c>
      <c r="R707" s="55"/>
    </row>
    <row r="708" ht="24" spans="1:18">
      <c r="A708" s="45"/>
      <c r="B708" s="41" t="s">
        <v>934</v>
      </c>
      <c r="C708" s="41" t="s">
        <v>49</v>
      </c>
      <c r="D708" s="42" t="s">
        <v>50</v>
      </c>
      <c r="E708" s="43" t="s">
        <v>28</v>
      </c>
      <c r="F708" s="43">
        <v>1</v>
      </c>
      <c r="G708" s="44">
        <v>4.769</v>
      </c>
      <c r="H708" s="44">
        <v>4.769</v>
      </c>
      <c r="I708" s="44">
        <v>4.769</v>
      </c>
      <c r="J708" s="44"/>
      <c r="K708" s="44"/>
      <c r="L708" s="44"/>
      <c r="M708" s="44"/>
      <c r="N708" s="44"/>
      <c r="O708" s="44"/>
      <c r="P708" s="41" t="s">
        <v>154</v>
      </c>
      <c r="Q708" s="43">
        <v>20190531</v>
      </c>
      <c r="R708" s="55"/>
    </row>
    <row r="709" spans="1:18">
      <c r="A709" s="56"/>
      <c r="B709" s="41" t="s">
        <v>935</v>
      </c>
      <c r="C709" s="41" t="s">
        <v>55</v>
      </c>
      <c r="D709" s="42" t="s">
        <v>56</v>
      </c>
      <c r="E709" s="43" t="s">
        <v>28</v>
      </c>
      <c r="F709" s="43">
        <v>1</v>
      </c>
      <c r="G709" s="44">
        <v>3.404</v>
      </c>
      <c r="H709" s="44">
        <v>3.404</v>
      </c>
      <c r="I709" s="44">
        <v>3.404</v>
      </c>
      <c r="J709" s="44"/>
      <c r="K709" s="44"/>
      <c r="L709" s="44"/>
      <c r="M709" s="44"/>
      <c r="N709" s="44"/>
      <c r="O709" s="44"/>
      <c r="P709" s="41" t="s">
        <v>154</v>
      </c>
      <c r="Q709" s="43">
        <v>20190531</v>
      </c>
      <c r="R709" s="55"/>
    </row>
    <row r="710" spans="1:18">
      <c r="A710" s="40" t="s">
        <v>936</v>
      </c>
      <c r="B710" s="41" t="s">
        <v>523</v>
      </c>
      <c r="C710" s="41" t="s">
        <v>200</v>
      </c>
      <c r="D710" s="42" t="s">
        <v>201</v>
      </c>
      <c r="E710" s="43" t="s">
        <v>937</v>
      </c>
      <c r="F710" s="43">
        <v>1</v>
      </c>
      <c r="G710" s="44">
        <v>6</v>
      </c>
      <c r="H710" s="44">
        <v>6</v>
      </c>
      <c r="I710" s="44">
        <v>6</v>
      </c>
      <c r="J710" s="44"/>
      <c r="K710" s="44"/>
      <c r="L710" s="44"/>
      <c r="M710" s="44"/>
      <c r="N710" s="44"/>
      <c r="O710" s="44"/>
      <c r="P710" s="41" t="s">
        <v>154</v>
      </c>
      <c r="Q710" s="83">
        <v>43684</v>
      </c>
      <c r="R710" s="55"/>
    </row>
    <row r="711" spans="1:18">
      <c r="A711" s="45"/>
      <c r="B711" s="41" t="s">
        <v>579</v>
      </c>
      <c r="C711" s="41" t="s">
        <v>379</v>
      </c>
      <c r="D711" s="42" t="s">
        <v>575</v>
      </c>
      <c r="E711" s="43" t="s">
        <v>937</v>
      </c>
      <c r="F711" s="43">
        <v>1</v>
      </c>
      <c r="G711" s="44">
        <v>7</v>
      </c>
      <c r="H711" s="44">
        <v>7</v>
      </c>
      <c r="I711" s="44">
        <v>7</v>
      </c>
      <c r="J711" s="44"/>
      <c r="K711" s="44"/>
      <c r="L711" s="44"/>
      <c r="M711" s="44"/>
      <c r="N711" s="44"/>
      <c r="O711" s="44"/>
      <c r="P711" s="41" t="s">
        <v>154</v>
      </c>
      <c r="Q711" s="83">
        <v>43685</v>
      </c>
      <c r="R711" s="55"/>
    </row>
    <row r="712" spans="1:18">
      <c r="A712" s="45"/>
      <c r="B712" s="41" t="s">
        <v>533</v>
      </c>
      <c r="C712" s="41" t="s">
        <v>210</v>
      </c>
      <c r="D712" s="42" t="s">
        <v>211</v>
      </c>
      <c r="E712" s="43" t="s">
        <v>937</v>
      </c>
      <c r="F712" s="43">
        <v>1</v>
      </c>
      <c r="G712" s="44">
        <v>4.5</v>
      </c>
      <c r="H712" s="44">
        <v>4.5</v>
      </c>
      <c r="I712" s="44">
        <v>4.5</v>
      </c>
      <c r="J712" s="44"/>
      <c r="K712" s="44"/>
      <c r="L712" s="44"/>
      <c r="M712" s="44"/>
      <c r="N712" s="44"/>
      <c r="O712" s="44"/>
      <c r="P712" s="41" t="s">
        <v>154</v>
      </c>
      <c r="Q712" s="83">
        <v>43685</v>
      </c>
      <c r="R712" s="55"/>
    </row>
    <row r="713" spans="1:18">
      <c r="A713" s="45"/>
      <c r="B713" s="41" t="s">
        <v>938</v>
      </c>
      <c r="C713" s="41" t="s">
        <v>196</v>
      </c>
      <c r="D713" s="42" t="s">
        <v>197</v>
      </c>
      <c r="E713" s="43" t="s">
        <v>101</v>
      </c>
      <c r="F713" s="43">
        <v>1</v>
      </c>
      <c r="G713" s="44">
        <v>3.9</v>
      </c>
      <c r="H713" s="44">
        <v>3.9</v>
      </c>
      <c r="I713" s="44">
        <v>3.9</v>
      </c>
      <c r="J713" s="44"/>
      <c r="K713" s="44"/>
      <c r="L713" s="44"/>
      <c r="M713" s="44"/>
      <c r="N713" s="44"/>
      <c r="O713" s="44"/>
      <c r="P713" s="41" t="s">
        <v>154</v>
      </c>
      <c r="Q713" s="83">
        <v>43658</v>
      </c>
      <c r="R713" s="55"/>
    </row>
    <row r="714" ht="24" spans="1:18">
      <c r="A714" s="45"/>
      <c r="B714" s="41" t="s">
        <v>939</v>
      </c>
      <c r="C714" s="41" t="s">
        <v>280</v>
      </c>
      <c r="D714" s="42" t="s">
        <v>281</v>
      </c>
      <c r="E714" s="43" t="s">
        <v>101</v>
      </c>
      <c r="F714" s="43">
        <v>1</v>
      </c>
      <c r="G714" s="44">
        <v>113.711677</v>
      </c>
      <c r="H714" s="44">
        <v>113.711677</v>
      </c>
      <c r="I714" s="44">
        <v>113.711677</v>
      </c>
      <c r="J714" s="44"/>
      <c r="K714" s="44"/>
      <c r="L714" s="74"/>
      <c r="M714" s="44"/>
      <c r="N714" s="44"/>
      <c r="O714" s="44"/>
      <c r="P714" s="41" t="s">
        <v>940</v>
      </c>
      <c r="Q714" s="83">
        <v>43594</v>
      </c>
      <c r="R714" s="55"/>
    </row>
    <row r="715" spans="1:18">
      <c r="A715" s="45"/>
      <c r="B715" s="41" t="s">
        <v>415</v>
      </c>
      <c r="C715" s="41" t="s">
        <v>500</v>
      </c>
      <c r="D715" s="42" t="s">
        <v>501</v>
      </c>
      <c r="E715" s="43" t="s">
        <v>28</v>
      </c>
      <c r="F715" s="43">
        <v>1</v>
      </c>
      <c r="G715" s="44">
        <v>1.8</v>
      </c>
      <c r="H715" s="44">
        <v>1.8</v>
      </c>
      <c r="I715" s="44">
        <v>1.8</v>
      </c>
      <c r="J715" s="44"/>
      <c r="K715" s="44"/>
      <c r="L715" s="44"/>
      <c r="M715" s="44"/>
      <c r="N715" s="44"/>
      <c r="O715" s="44"/>
      <c r="P715" s="41" t="s">
        <v>154</v>
      </c>
      <c r="Q715" s="83">
        <v>43584</v>
      </c>
      <c r="R715" s="55"/>
    </row>
    <row r="716" spans="1:18">
      <c r="A716" s="45"/>
      <c r="B716" s="41" t="s">
        <v>941</v>
      </c>
      <c r="C716" s="41" t="s">
        <v>49</v>
      </c>
      <c r="D716" s="42" t="s">
        <v>50</v>
      </c>
      <c r="E716" s="43" t="s">
        <v>28</v>
      </c>
      <c r="F716" s="43">
        <v>1</v>
      </c>
      <c r="G716" s="44">
        <v>35</v>
      </c>
      <c r="H716" s="44">
        <v>35</v>
      </c>
      <c r="I716" s="44">
        <v>35</v>
      </c>
      <c r="J716" s="44"/>
      <c r="K716" s="44"/>
      <c r="L716" s="44"/>
      <c r="M716" s="44"/>
      <c r="N716" s="44"/>
      <c r="O716" s="44"/>
      <c r="P716" s="41" t="s">
        <v>154</v>
      </c>
      <c r="Q716" s="83">
        <v>43739</v>
      </c>
      <c r="R716" s="55"/>
    </row>
    <row r="717" spans="1:18">
      <c r="A717" s="45"/>
      <c r="B717" s="41" t="s">
        <v>942</v>
      </c>
      <c r="C717" s="41" t="s">
        <v>126</v>
      </c>
      <c r="D717" s="42" t="s">
        <v>127</v>
      </c>
      <c r="E717" s="43" t="s">
        <v>28</v>
      </c>
      <c r="F717" s="43">
        <v>1</v>
      </c>
      <c r="G717" s="44">
        <v>20</v>
      </c>
      <c r="H717" s="44">
        <v>20</v>
      </c>
      <c r="I717" s="44">
        <v>20</v>
      </c>
      <c r="J717" s="44"/>
      <c r="K717" s="44"/>
      <c r="L717" s="44"/>
      <c r="M717" s="44"/>
      <c r="N717" s="44"/>
      <c r="O717" s="44"/>
      <c r="P717" s="41" t="s">
        <v>154</v>
      </c>
      <c r="Q717" s="83">
        <v>43739</v>
      </c>
      <c r="R717" s="55"/>
    </row>
    <row r="718" spans="1:18">
      <c r="A718" s="45"/>
      <c r="B718" s="41" t="s">
        <v>168</v>
      </c>
      <c r="C718" s="41" t="s">
        <v>236</v>
      </c>
      <c r="D718" s="42" t="s">
        <v>431</v>
      </c>
      <c r="E718" s="43" t="s">
        <v>28</v>
      </c>
      <c r="F718" s="43">
        <v>1</v>
      </c>
      <c r="G718" s="44">
        <v>0.98</v>
      </c>
      <c r="H718" s="44">
        <v>0.98</v>
      </c>
      <c r="I718" s="44">
        <v>0.98</v>
      </c>
      <c r="J718" s="44"/>
      <c r="K718" s="44"/>
      <c r="L718" s="44"/>
      <c r="M718" s="44"/>
      <c r="N718" s="44"/>
      <c r="O718" s="44"/>
      <c r="P718" s="41" t="s">
        <v>154</v>
      </c>
      <c r="Q718" s="83">
        <v>43529</v>
      </c>
      <c r="R718" s="55"/>
    </row>
    <row r="719" spans="1:18">
      <c r="A719" s="45"/>
      <c r="B719" s="41" t="s">
        <v>943</v>
      </c>
      <c r="C719" s="41" t="s">
        <v>196</v>
      </c>
      <c r="D719" s="42" t="s">
        <v>197</v>
      </c>
      <c r="E719" s="43" t="s">
        <v>101</v>
      </c>
      <c r="F719" s="43">
        <v>1</v>
      </c>
      <c r="G719" s="44">
        <v>26</v>
      </c>
      <c r="H719" s="44">
        <v>26</v>
      </c>
      <c r="I719" s="44">
        <v>26</v>
      </c>
      <c r="J719" s="44"/>
      <c r="K719" s="44"/>
      <c r="L719" s="44"/>
      <c r="M719" s="44"/>
      <c r="N719" s="44"/>
      <c r="O719" s="44"/>
      <c r="P719" s="41" t="s">
        <v>154</v>
      </c>
      <c r="Q719" s="83">
        <v>43529</v>
      </c>
      <c r="R719" s="55"/>
    </row>
    <row r="720" ht="48" spans="1:18">
      <c r="A720" s="45"/>
      <c r="B720" s="41" t="s">
        <v>944</v>
      </c>
      <c r="C720" s="41" t="s">
        <v>515</v>
      </c>
      <c r="D720" s="42" t="s">
        <v>516</v>
      </c>
      <c r="E720" s="43" t="s">
        <v>28</v>
      </c>
      <c r="F720" s="43">
        <v>1</v>
      </c>
      <c r="G720" s="44">
        <v>36.606184</v>
      </c>
      <c r="H720" s="44">
        <v>36.606184</v>
      </c>
      <c r="I720" s="44">
        <v>36.606184</v>
      </c>
      <c r="J720" s="44"/>
      <c r="K720" s="44"/>
      <c r="L720" s="44"/>
      <c r="M720" s="44"/>
      <c r="N720" s="44"/>
      <c r="O720" s="44"/>
      <c r="P720" s="41" t="s">
        <v>945</v>
      </c>
      <c r="Q720" s="83">
        <v>43739</v>
      </c>
      <c r="R720" s="55"/>
    </row>
    <row r="721" spans="1:18">
      <c r="A721" s="45"/>
      <c r="B721" s="41" t="s">
        <v>946</v>
      </c>
      <c r="C721" s="41" t="s">
        <v>177</v>
      </c>
      <c r="D721" s="42" t="s">
        <v>191</v>
      </c>
      <c r="E721" s="43" t="s">
        <v>28</v>
      </c>
      <c r="F721" s="43">
        <v>1</v>
      </c>
      <c r="G721" s="44">
        <v>19.71</v>
      </c>
      <c r="H721" s="44">
        <v>19.71</v>
      </c>
      <c r="I721" s="44">
        <v>19.71</v>
      </c>
      <c r="J721" s="44"/>
      <c r="K721" s="44"/>
      <c r="L721" s="44"/>
      <c r="M721" s="44"/>
      <c r="N721" s="44"/>
      <c r="O721" s="44"/>
      <c r="P721" s="41" t="s">
        <v>154</v>
      </c>
      <c r="Q721" s="83">
        <v>43739</v>
      </c>
      <c r="R721" s="55"/>
    </row>
    <row r="722" spans="1:18">
      <c r="A722" s="56"/>
      <c r="B722" s="41" t="s">
        <v>168</v>
      </c>
      <c r="C722" s="41" t="s">
        <v>236</v>
      </c>
      <c r="D722" s="42" t="s">
        <v>431</v>
      </c>
      <c r="E722" s="43" t="s">
        <v>28</v>
      </c>
      <c r="F722" s="43">
        <v>1</v>
      </c>
      <c r="G722" s="44">
        <v>3</v>
      </c>
      <c r="H722" s="44">
        <v>3</v>
      </c>
      <c r="I722" s="44">
        <v>3</v>
      </c>
      <c r="J722" s="44"/>
      <c r="K722" s="44"/>
      <c r="L722" s="44"/>
      <c r="M722" s="44"/>
      <c r="N722" s="44"/>
      <c r="O722" s="44"/>
      <c r="P722" s="41" t="s">
        <v>154</v>
      </c>
      <c r="Q722" s="83">
        <v>43739</v>
      </c>
      <c r="R722" s="55"/>
    </row>
    <row r="723" spans="1:18">
      <c r="A723" s="40" t="s">
        <v>947</v>
      </c>
      <c r="B723" s="41" t="s">
        <v>948</v>
      </c>
      <c r="C723" s="69" t="s">
        <v>236</v>
      </c>
      <c r="D723" s="42" t="s">
        <v>431</v>
      </c>
      <c r="E723" s="43" t="s">
        <v>28</v>
      </c>
      <c r="F723" s="43">
        <v>1</v>
      </c>
      <c r="G723" s="44">
        <v>1</v>
      </c>
      <c r="H723" s="44">
        <v>1</v>
      </c>
      <c r="I723" s="44">
        <v>1</v>
      </c>
      <c r="J723" s="44"/>
      <c r="K723" s="44"/>
      <c r="L723" s="44"/>
      <c r="M723" s="44"/>
      <c r="N723" s="44"/>
      <c r="O723" s="44"/>
      <c r="P723" s="41" t="s">
        <v>154</v>
      </c>
      <c r="Q723" s="43">
        <v>20190502</v>
      </c>
      <c r="R723" s="55"/>
    </row>
    <row r="724" spans="1:18">
      <c r="A724" s="45"/>
      <c r="B724" s="41" t="s">
        <v>676</v>
      </c>
      <c r="C724" s="41" t="s">
        <v>164</v>
      </c>
      <c r="D724" s="42" t="s">
        <v>163</v>
      </c>
      <c r="E724" s="43" t="s">
        <v>128</v>
      </c>
      <c r="F724" s="43">
        <v>1</v>
      </c>
      <c r="G724" s="44">
        <v>0.3</v>
      </c>
      <c r="H724" s="44">
        <v>0.3</v>
      </c>
      <c r="I724" s="44">
        <v>0.3</v>
      </c>
      <c r="J724" s="44"/>
      <c r="K724" s="44"/>
      <c r="L724" s="44"/>
      <c r="M724" s="44"/>
      <c r="N724" s="44"/>
      <c r="O724" s="44"/>
      <c r="P724" s="41" t="s">
        <v>154</v>
      </c>
      <c r="Q724" s="43">
        <v>20190502</v>
      </c>
      <c r="R724" s="55"/>
    </row>
    <row r="725" spans="1:18">
      <c r="A725" s="45"/>
      <c r="B725" s="41" t="s">
        <v>669</v>
      </c>
      <c r="C725" s="41" t="s">
        <v>184</v>
      </c>
      <c r="D725" s="42" t="s">
        <v>238</v>
      </c>
      <c r="E725" s="43" t="s">
        <v>128</v>
      </c>
      <c r="F725" s="43">
        <v>1</v>
      </c>
      <c r="G725" s="44">
        <v>0.5</v>
      </c>
      <c r="H725" s="44">
        <v>0.5</v>
      </c>
      <c r="I725" s="44">
        <v>0.5</v>
      </c>
      <c r="J725" s="44"/>
      <c r="K725" s="44"/>
      <c r="L725" s="44"/>
      <c r="M725" s="44"/>
      <c r="N725" s="44"/>
      <c r="O725" s="44"/>
      <c r="P725" s="41" t="s">
        <v>154</v>
      </c>
      <c r="Q725" s="43">
        <v>20191010</v>
      </c>
      <c r="R725" s="55"/>
    </row>
    <row r="726" spans="1:18">
      <c r="A726" s="45"/>
      <c r="B726" s="41" t="s">
        <v>949</v>
      </c>
      <c r="C726" s="41" t="s">
        <v>55</v>
      </c>
      <c r="D726" s="42" t="s">
        <v>56</v>
      </c>
      <c r="E726" s="43" t="s">
        <v>514</v>
      </c>
      <c r="F726" s="43">
        <v>2</v>
      </c>
      <c r="G726" s="44">
        <v>0.03</v>
      </c>
      <c r="H726" s="44">
        <v>0.06</v>
      </c>
      <c r="I726" s="44">
        <v>0.06</v>
      </c>
      <c r="J726" s="44"/>
      <c r="K726" s="44"/>
      <c r="L726" s="44"/>
      <c r="M726" s="44"/>
      <c r="N726" s="44"/>
      <c r="O726" s="44"/>
      <c r="P726" s="41" t="s">
        <v>154</v>
      </c>
      <c r="Q726" s="43">
        <v>20190301</v>
      </c>
      <c r="R726" s="55"/>
    </row>
    <row r="727" spans="1:18">
      <c r="A727" s="56"/>
      <c r="B727" s="175" t="s">
        <v>950</v>
      </c>
      <c r="C727" s="41" t="s">
        <v>69</v>
      </c>
      <c r="D727" s="42" t="s">
        <v>70</v>
      </c>
      <c r="E727" s="43" t="s">
        <v>28</v>
      </c>
      <c r="F727" s="43">
        <v>1</v>
      </c>
      <c r="G727" s="44">
        <v>0.2</v>
      </c>
      <c r="H727" s="44">
        <v>0.2</v>
      </c>
      <c r="I727" s="44">
        <v>0.2</v>
      </c>
      <c r="J727" s="44"/>
      <c r="K727" s="44"/>
      <c r="L727" s="44"/>
      <c r="M727" s="44"/>
      <c r="N727" s="44"/>
      <c r="O727" s="44"/>
      <c r="P727" s="41" t="s">
        <v>154</v>
      </c>
      <c r="Q727" s="43">
        <v>20190103</v>
      </c>
      <c r="R727" s="55"/>
    </row>
    <row r="728" spans="1:18">
      <c r="A728" s="196" t="s">
        <v>951</v>
      </c>
      <c r="B728" s="197" t="s">
        <v>952</v>
      </c>
      <c r="C728" s="198" t="s">
        <v>75</v>
      </c>
      <c r="D728" s="199" t="s">
        <v>76</v>
      </c>
      <c r="E728" s="200" t="s">
        <v>42</v>
      </c>
      <c r="F728" s="200">
        <v>1</v>
      </c>
      <c r="G728" s="201">
        <v>45</v>
      </c>
      <c r="H728" s="201">
        <v>45</v>
      </c>
      <c r="I728" s="201">
        <v>45</v>
      </c>
      <c r="J728" s="206"/>
      <c r="K728" s="206"/>
      <c r="L728" s="206"/>
      <c r="M728" s="206"/>
      <c r="N728" s="206"/>
      <c r="O728" s="206"/>
      <c r="P728" s="198" t="s">
        <v>953</v>
      </c>
      <c r="Q728" s="200">
        <v>20190901</v>
      </c>
      <c r="R728" s="213"/>
    </row>
    <row r="729" spans="1:18">
      <c r="A729" s="202"/>
      <c r="B729" s="197" t="s">
        <v>954</v>
      </c>
      <c r="C729" s="198" t="s">
        <v>75</v>
      </c>
      <c r="D729" s="199" t="s">
        <v>76</v>
      </c>
      <c r="E729" s="200" t="s">
        <v>42</v>
      </c>
      <c r="F729" s="200">
        <v>1</v>
      </c>
      <c r="G729" s="201">
        <v>15</v>
      </c>
      <c r="H729" s="201">
        <v>15</v>
      </c>
      <c r="I729" s="201">
        <v>15</v>
      </c>
      <c r="J729" s="206"/>
      <c r="K729" s="206"/>
      <c r="L729" s="206"/>
      <c r="M729" s="206"/>
      <c r="N729" s="206"/>
      <c r="O729" s="206"/>
      <c r="P729" s="198" t="s">
        <v>160</v>
      </c>
      <c r="Q729" s="198"/>
      <c r="R729" s="213"/>
    </row>
    <row r="730" spans="1:18">
      <c r="A730" s="40" t="s">
        <v>955</v>
      </c>
      <c r="B730" s="41" t="s">
        <v>583</v>
      </c>
      <c r="C730" s="41" t="s">
        <v>49</v>
      </c>
      <c r="D730" s="42" t="s">
        <v>50</v>
      </c>
      <c r="E730" s="43" t="s">
        <v>193</v>
      </c>
      <c r="F730" s="43">
        <v>360</v>
      </c>
      <c r="G730" s="44"/>
      <c r="H730" s="44">
        <v>4.55</v>
      </c>
      <c r="I730" s="44">
        <v>4.55</v>
      </c>
      <c r="J730" s="44"/>
      <c r="K730" s="44"/>
      <c r="L730" s="44"/>
      <c r="M730" s="44"/>
      <c r="N730" s="44"/>
      <c r="O730" s="44"/>
      <c r="P730" s="41" t="s">
        <v>154</v>
      </c>
      <c r="Q730" s="43" t="s">
        <v>956</v>
      </c>
      <c r="R730" s="55"/>
    </row>
    <row r="731" spans="1:18">
      <c r="A731" s="45"/>
      <c r="B731" s="41" t="s">
        <v>360</v>
      </c>
      <c r="C731" s="41" t="s">
        <v>210</v>
      </c>
      <c r="D731" s="42" t="s">
        <v>211</v>
      </c>
      <c r="E731" s="43" t="s">
        <v>128</v>
      </c>
      <c r="F731" s="43">
        <v>95</v>
      </c>
      <c r="G731" s="44"/>
      <c r="H731" s="44">
        <v>5</v>
      </c>
      <c r="I731" s="44">
        <v>5</v>
      </c>
      <c r="J731" s="44"/>
      <c r="K731" s="44"/>
      <c r="L731" s="44"/>
      <c r="M731" s="44"/>
      <c r="N731" s="44"/>
      <c r="O731" s="44"/>
      <c r="P731" s="41" t="s">
        <v>154</v>
      </c>
      <c r="Q731" s="43" t="s">
        <v>957</v>
      </c>
      <c r="R731" s="55"/>
    </row>
    <row r="732" spans="1:18">
      <c r="A732" s="45"/>
      <c r="B732" s="41" t="s">
        <v>583</v>
      </c>
      <c r="C732" s="41" t="s">
        <v>55</v>
      </c>
      <c r="D732" s="42" t="s">
        <v>56</v>
      </c>
      <c r="E732" s="43" t="s">
        <v>514</v>
      </c>
      <c r="F732" s="43">
        <v>80</v>
      </c>
      <c r="G732" s="44">
        <v>0.0325</v>
      </c>
      <c r="H732" s="44">
        <v>2.6</v>
      </c>
      <c r="I732" s="44">
        <v>2.6</v>
      </c>
      <c r="J732" s="44"/>
      <c r="K732" s="44"/>
      <c r="L732" s="44"/>
      <c r="M732" s="44"/>
      <c r="N732" s="44"/>
      <c r="O732" s="44"/>
      <c r="P732" s="41" t="s">
        <v>154</v>
      </c>
      <c r="Q732" s="43" t="s">
        <v>958</v>
      </c>
      <c r="R732" s="55"/>
    </row>
    <row r="733" spans="1:18">
      <c r="A733" s="45"/>
      <c r="B733" s="41" t="s">
        <v>702</v>
      </c>
      <c r="C733" s="41" t="s">
        <v>177</v>
      </c>
      <c r="D733" s="42" t="s">
        <v>191</v>
      </c>
      <c r="E733" s="43" t="s">
        <v>684</v>
      </c>
      <c r="F733" s="43">
        <v>10900</v>
      </c>
      <c r="G733" s="44"/>
      <c r="H733" s="44">
        <v>2</v>
      </c>
      <c r="I733" s="44">
        <v>2</v>
      </c>
      <c r="J733" s="44"/>
      <c r="K733" s="44"/>
      <c r="L733" s="44"/>
      <c r="M733" s="44"/>
      <c r="N733" s="44"/>
      <c r="O733" s="44"/>
      <c r="P733" s="41" t="s">
        <v>154</v>
      </c>
      <c r="Q733" s="43" t="s">
        <v>959</v>
      </c>
      <c r="R733" s="55"/>
    </row>
    <row r="734" spans="1:18">
      <c r="A734" s="56"/>
      <c r="B734" s="102" t="s">
        <v>960</v>
      </c>
      <c r="C734" s="41" t="s">
        <v>200</v>
      </c>
      <c r="D734" s="42" t="s">
        <v>201</v>
      </c>
      <c r="E734" s="43" t="s">
        <v>54</v>
      </c>
      <c r="F734" s="43">
        <v>16</v>
      </c>
      <c r="G734" s="44"/>
      <c r="H734" s="44">
        <v>3.12</v>
      </c>
      <c r="I734" s="44">
        <v>3.12</v>
      </c>
      <c r="J734" s="44"/>
      <c r="K734" s="44"/>
      <c r="L734" s="44"/>
      <c r="M734" s="44"/>
      <c r="N734" s="44"/>
      <c r="O734" s="44"/>
      <c r="P734" s="41" t="s">
        <v>154</v>
      </c>
      <c r="Q734" s="43" t="s">
        <v>961</v>
      </c>
      <c r="R734" s="55"/>
    </row>
    <row r="735" customHeight="1" spans="1:18">
      <c r="A735" s="62" t="s">
        <v>962</v>
      </c>
      <c r="B735" s="63" t="s">
        <v>50</v>
      </c>
      <c r="C735" s="63" t="s">
        <v>49</v>
      </c>
      <c r="D735" s="65" t="s">
        <v>50</v>
      </c>
      <c r="E735" s="66" t="s">
        <v>42</v>
      </c>
      <c r="F735" s="66">
        <v>1</v>
      </c>
      <c r="G735" s="44">
        <v>0.36</v>
      </c>
      <c r="H735" s="44">
        <v>0.36</v>
      </c>
      <c r="I735" s="44">
        <v>0.36</v>
      </c>
      <c r="J735" s="44"/>
      <c r="K735" s="44"/>
      <c r="L735" s="44"/>
      <c r="M735" s="44"/>
      <c r="N735" s="44"/>
      <c r="O735" s="44"/>
      <c r="P735" s="63" t="s">
        <v>963</v>
      </c>
      <c r="Q735" s="66">
        <v>20190125</v>
      </c>
      <c r="R735" s="72"/>
    </row>
    <row r="736" spans="1:18">
      <c r="A736" s="67"/>
      <c r="B736" s="63" t="s">
        <v>168</v>
      </c>
      <c r="C736" s="63" t="s">
        <v>169</v>
      </c>
      <c r="D736" s="65" t="s">
        <v>488</v>
      </c>
      <c r="E736" s="66" t="s">
        <v>28</v>
      </c>
      <c r="F736" s="66">
        <v>1</v>
      </c>
      <c r="G736" s="44">
        <v>0.92</v>
      </c>
      <c r="H736" s="44">
        <v>0.92</v>
      </c>
      <c r="I736" s="44">
        <v>0.92</v>
      </c>
      <c r="J736" s="44"/>
      <c r="K736" s="44"/>
      <c r="L736" s="44"/>
      <c r="M736" s="44"/>
      <c r="N736" s="44"/>
      <c r="O736" s="44"/>
      <c r="P736" s="63" t="s">
        <v>963</v>
      </c>
      <c r="Q736" s="66">
        <v>20190129</v>
      </c>
      <c r="R736" s="72"/>
    </row>
    <row r="737" spans="1:18">
      <c r="A737" s="67"/>
      <c r="B737" s="63" t="s">
        <v>56</v>
      </c>
      <c r="C737" s="63" t="s">
        <v>55</v>
      </c>
      <c r="D737" s="65" t="s">
        <v>56</v>
      </c>
      <c r="E737" s="66" t="s">
        <v>514</v>
      </c>
      <c r="F737" s="66">
        <v>10</v>
      </c>
      <c r="G737" s="44">
        <v>0.013</v>
      </c>
      <c r="H737" s="44">
        <v>0.13</v>
      </c>
      <c r="I737" s="44">
        <v>0.13</v>
      </c>
      <c r="J737" s="44"/>
      <c r="K737" s="44"/>
      <c r="L737" s="44"/>
      <c r="M737" s="44"/>
      <c r="N737" s="44"/>
      <c r="O737" s="44"/>
      <c r="P737" s="63" t="s">
        <v>963</v>
      </c>
      <c r="Q737" s="66">
        <v>20190405</v>
      </c>
      <c r="R737" s="72"/>
    </row>
    <row r="738" spans="1:18">
      <c r="A738" s="67"/>
      <c r="B738" s="63" t="s">
        <v>163</v>
      </c>
      <c r="C738" s="63" t="s">
        <v>164</v>
      </c>
      <c r="D738" s="65" t="s">
        <v>163</v>
      </c>
      <c r="E738" s="66" t="s">
        <v>128</v>
      </c>
      <c r="F738" s="66">
        <v>5</v>
      </c>
      <c r="G738" s="44">
        <v>0.38</v>
      </c>
      <c r="H738" s="44">
        <v>1.9</v>
      </c>
      <c r="I738" s="44">
        <v>1.9</v>
      </c>
      <c r="J738" s="44"/>
      <c r="K738" s="44"/>
      <c r="L738" s="44"/>
      <c r="M738" s="44"/>
      <c r="N738" s="44"/>
      <c r="O738" s="44"/>
      <c r="P738" s="63" t="s">
        <v>963</v>
      </c>
      <c r="Q738" s="66">
        <v>20190506</v>
      </c>
      <c r="R738" s="72"/>
    </row>
    <row r="739" spans="1:18">
      <c r="A739" s="67"/>
      <c r="B739" s="63" t="s">
        <v>168</v>
      </c>
      <c r="C739" s="63" t="s">
        <v>236</v>
      </c>
      <c r="D739" s="65" t="s">
        <v>431</v>
      </c>
      <c r="E739" s="66" t="s">
        <v>28</v>
      </c>
      <c r="F739" s="66">
        <v>1</v>
      </c>
      <c r="G739" s="44">
        <v>2</v>
      </c>
      <c r="H739" s="44">
        <v>2</v>
      </c>
      <c r="I739" s="44">
        <v>2</v>
      </c>
      <c r="J739" s="44"/>
      <c r="K739" s="44"/>
      <c r="L739" s="44"/>
      <c r="M739" s="44"/>
      <c r="N739" s="44"/>
      <c r="O739" s="44"/>
      <c r="P739" s="63" t="s">
        <v>963</v>
      </c>
      <c r="Q739" s="66">
        <v>20190510</v>
      </c>
      <c r="R739" s="72"/>
    </row>
    <row r="740" spans="1:18">
      <c r="A740" s="67"/>
      <c r="B740" s="63" t="s">
        <v>238</v>
      </c>
      <c r="C740" s="63" t="s">
        <v>184</v>
      </c>
      <c r="D740" s="65" t="s">
        <v>238</v>
      </c>
      <c r="E740" s="66" t="s">
        <v>128</v>
      </c>
      <c r="F740" s="66">
        <v>5</v>
      </c>
      <c r="G740" s="44">
        <v>0.25</v>
      </c>
      <c r="H740" s="44">
        <v>1.25</v>
      </c>
      <c r="I740" s="44">
        <v>1.25</v>
      </c>
      <c r="J740" s="44"/>
      <c r="K740" s="44"/>
      <c r="L740" s="44"/>
      <c r="M740" s="44"/>
      <c r="N740" s="44"/>
      <c r="O740" s="44"/>
      <c r="P740" s="63" t="s">
        <v>963</v>
      </c>
      <c r="Q740" s="66">
        <v>20190510</v>
      </c>
      <c r="R740" s="72"/>
    </row>
    <row r="741" spans="1:18">
      <c r="A741" s="67"/>
      <c r="B741" s="63" t="s">
        <v>238</v>
      </c>
      <c r="C741" s="63" t="s">
        <v>184</v>
      </c>
      <c r="D741" s="65" t="s">
        <v>238</v>
      </c>
      <c r="E741" s="66" t="s">
        <v>128</v>
      </c>
      <c r="F741" s="66">
        <v>5</v>
      </c>
      <c r="G741" s="44">
        <v>0.4</v>
      </c>
      <c r="H741" s="44">
        <v>2</v>
      </c>
      <c r="I741" s="44">
        <v>2</v>
      </c>
      <c r="J741" s="44"/>
      <c r="K741" s="44"/>
      <c r="L741" s="44"/>
      <c r="M741" s="44"/>
      <c r="N741" s="44"/>
      <c r="O741" s="44"/>
      <c r="P741" s="63" t="s">
        <v>963</v>
      </c>
      <c r="Q741" s="66">
        <v>20190510</v>
      </c>
      <c r="R741" s="72"/>
    </row>
    <row r="742" spans="1:18">
      <c r="A742" s="67"/>
      <c r="B742" s="63" t="s">
        <v>50</v>
      </c>
      <c r="C742" s="63" t="s">
        <v>49</v>
      </c>
      <c r="D742" s="65" t="s">
        <v>50</v>
      </c>
      <c r="E742" s="66" t="s">
        <v>42</v>
      </c>
      <c r="F742" s="66">
        <v>1</v>
      </c>
      <c r="G742" s="44">
        <v>0.36</v>
      </c>
      <c r="H742" s="44">
        <v>0.36</v>
      </c>
      <c r="I742" s="44">
        <v>0.36</v>
      </c>
      <c r="J742" s="44"/>
      <c r="K742" s="44"/>
      <c r="L742" s="44"/>
      <c r="M742" s="44"/>
      <c r="N742" s="44"/>
      <c r="O742" s="44"/>
      <c r="P742" s="63" t="s">
        <v>963</v>
      </c>
      <c r="Q742" s="66">
        <v>20190915</v>
      </c>
      <c r="R742" s="72"/>
    </row>
    <row r="743" spans="1:18">
      <c r="A743" s="67"/>
      <c r="B743" s="63" t="s">
        <v>211</v>
      </c>
      <c r="C743" s="63" t="s">
        <v>210</v>
      </c>
      <c r="D743" s="65" t="s">
        <v>211</v>
      </c>
      <c r="E743" s="66" t="s">
        <v>42</v>
      </c>
      <c r="F743" s="66">
        <v>1</v>
      </c>
      <c r="G743" s="44">
        <v>0.9</v>
      </c>
      <c r="H743" s="44">
        <v>0.9</v>
      </c>
      <c r="I743" s="44">
        <v>0.9</v>
      </c>
      <c r="J743" s="44"/>
      <c r="K743" s="44"/>
      <c r="L743" s="44"/>
      <c r="M743" s="44"/>
      <c r="N743" s="44"/>
      <c r="O743" s="44"/>
      <c r="P743" s="63" t="s">
        <v>963</v>
      </c>
      <c r="Q743" s="66">
        <v>20190910</v>
      </c>
      <c r="R743" s="72"/>
    </row>
    <row r="744" spans="1:18">
      <c r="A744" s="67"/>
      <c r="B744" s="63" t="s">
        <v>191</v>
      </c>
      <c r="C744" s="63" t="s">
        <v>177</v>
      </c>
      <c r="D744" s="65" t="s">
        <v>191</v>
      </c>
      <c r="E744" s="66" t="s">
        <v>42</v>
      </c>
      <c r="F744" s="66">
        <v>1</v>
      </c>
      <c r="G744" s="44">
        <v>0.407</v>
      </c>
      <c r="H744" s="44">
        <v>0.41</v>
      </c>
      <c r="I744" s="44">
        <v>0.41</v>
      </c>
      <c r="J744" s="44"/>
      <c r="K744" s="44"/>
      <c r="L744" s="44"/>
      <c r="M744" s="44"/>
      <c r="N744" s="44"/>
      <c r="O744" s="44"/>
      <c r="P744" s="63" t="s">
        <v>963</v>
      </c>
      <c r="Q744" s="66">
        <v>20190910</v>
      </c>
      <c r="R744" s="72"/>
    </row>
    <row r="745" spans="1:18">
      <c r="A745" s="67"/>
      <c r="B745" s="63" t="s">
        <v>168</v>
      </c>
      <c r="C745" s="63" t="s">
        <v>169</v>
      </c>
      <c r="D745" s="65" t="s">
        <v>488</v>
      </c>
      <c r="E745" s="66" t="s">
        <v>28</v>
      </c>
      <c r="F745" s="66">
        <v>1</v>
      </c>
      <c r="G745" s="44">
        <v>1.68</v>
      </c>
      <c r="H745" s="44">
        <v>1.68</v>
      </c>
      <c r="I745" s="44">
        <v>1.68</v>
      </c>
      <c r="J745" s="44"/>
      <c r="K745" s="44"/>
      <c r="L745" s="44"/>
      <c r="M745" s="44"/>
      <c r="N745" s="44"/>
      <c r="O745" s="44"/>
      <c r="P745" s="63" t="s">
        <v>963</v>
      </c>
      <c r="Q745" s="66">
        <v>20190901</v>
      </c>
      <c r="R745" s="72"/>
    </row>
    <row r="746" spans="1:18">
      <c r="A746" s="67"/>
      <c r="B746" s="63" t="s">
        <v>964</v>
      </c>
      <c r="C746" s="63" t="s">
        <v>200</v>
      </c>
      <c r="D746" s="65" t="s">
        <v>201</v>
      </c>
      <c r="E746" s="66" t="s">
        <v>42</v>
      </c>
      <c r="F746" s="66">
        <v>1</v>
      </c>
      <c r="G746" s="44">
        <v>0.9</v>
      </c>
      <c r="H746" s="44">
        <v>0.9</v>
      </c>
      <c r="I746" s="44">
        <v>0.9</v>
      </c>
      <c r="J746" s="44"/>
      <c r="K746" s="44"/>
      <c r="L746" s="44"/>
      <c r="M746" s="44"/>
      <c r="N746" s="44"/>
      <c r="O746" s="44"/>
      <c r="P746" s="63" t="s">
        <v>963</v>
      </c>
      <c r="Q746" s="66">
        <v>20190901</v>
      </c>
      <c r="R746" s="72"/>
    </row>
    <row r="747" spans="1:18">
      <c r="A747" s="67"/>
      <c r="B747" s="63" t="s">
        <v>238</v>
      </c>
      <c r="C747" s="63" t="s">
        <v>184</v>
      </c>
      <c r="D747" s="65" t="s">
        <v>238</v>
      </c>
      <c r="E747" s="66" t="s">
        <v>54</v>
      </c>
      <c r="F747" s="66">
        <v>10</v>
      </c>
      <c r="G747" s="44">
        <v>0.5</v>
      </c>
      <c r="H747" s="44">
        <v>5</v>
      </c>
      <c r="I747" s="44">
        <v>5</v>
      </c>
      <c r="J747" s="44"/>
      <c r="K747" s="44"/>
      <c r="L747" s="44"/>
      <c r="M747" s="44"/>
      <c r="N747" s="44"/>
      <c r="O747" s="44"/>
      <c r="P747" s="63" t="s">
        <v>963</v>
      </c>
      <c r="Q747" s="66">
        <v>20190910</v>
      </c>
      <c r="R747" s="72"/>
    </row>
    <row r="748" spans="1:18">
      <c r="A748" s="67"/>
      <c r="B748" s="63" t="s">
        <v>965</v>
      </c>
      <c r="C748" s="63" t="s">
        <v>75</v>
      </c>
      <c r="D748" s="65" t="s">
        <v>76</v>
      </c>
      <c r="E748" s="66" t="s">
        <v>42</v>
      </c>
      <c r="F748" s="66">
        <v>1</v>
      </c>
      <c r="G748" s="44">
        <v>118.1</v>
      </c>
      <c r="H748" s="44">
        <v>118.1</v>
      </c>
      <c r="I748" s="44">
        <v>118.1</v>
      </c>
      <c r="J748" s="44"/>
      <c r="K748" s="44"/>
      <c r="L748" s="44"/>
      <c r="M748" s="44"/>
      <c r="N748" s="44"/>
      <c r="O748" s="44"/>
      <c r="P748" s="63" t="s">
        <v>963</v>
      </c>
      <c r="Q748" s="66">
        <v>20190901</v>
      </c>
      <c r="R748" s="72"/>
    </row>
    <row r="749" spans="1:18">
      <c r="A749" s="67"/>
      <c r="B749" s="63" t="s">
        <v>966</v>
      </c>
      <c r="C749" s="63" t="s">
        <v>153</v>
      </c>
      <c r="D749" s="65" t="s">
        <v>152</v>
      </c>
      <c r="E749" s="66" t="s">
        <v>42</v>
      </c>
      <c r="F749" s="66">
        <v>1</v>
      </c>
      <c r="G749" s="44">
        <v>1</v>
      </c>
      <c r="H749" s="44">
        <v>1</v>
      </c>
      <c r="I749" s="44">
        <v>1</v>
      </c>
      <c r="J749" s="44"/>
      <c r="K749" s="44"/>
      <c r="L749" s="44"/>
      <c r="M749" s="44"/>
      <c r="N749" s="44"/>
      <c r="O749" s="44"/>
      <c r="P749" s="63" t="s">
        <v>963</v>
      </c>
      <c r="Q749" s="66">
        <v>20190915</v>
      </c>
      <c r="R749" s="72"/>
    </row>
    <row r="750" spans="1:18">
      <c r="A750" s="67"/>
      <c r="B750" s="63" t="s">
        <v>56</v>
      </c>
      <c r="C750" s="63" t="s">
        <v>55</v>
      </c>
      <c r="D750" s="65" t="s">
        <v>56</v>
      </c>
      <c r="E750" s="66" t="s">
        <v>28</v>
      </c>
      <c r="F750" s="66">
        <v>1</v>
      </c>
      <c r="G750" s="44">
        <v>0.2</v>
      </c>
      <c r="H750" s="44">
        <v>0.2</v>
      </c>
      <c r="I750" s="44">
        <v>0.2</v>
      </c>
      <c r="J750" s="44"/>
      <c r="K750" s="44"/>
      <c r="L750" s="44"/>
      <c r="M750" s="44"/>
      <c r="N750" s="44"/>
      <c r="O750" s="44"/>
      <c r="P750" s="63" t="s">
        <v>963</v>
      </c>
      <c r="Q750" s="66">
        <v>20190915</v>
      </c>
      <c r="R750" s="72"/>
    </row>
    <row r="751" spans="1:18">
      <c r="A751" s="67"/>
      <c r="B751" s="63" t="s">
        <v>579</v>
      </c>
      <c r="C751" s="63" t="s">
        <v>379</v>
      </c>
      <c r="D751" s="65" t="s">
        <v>575</v>
      </c>
      <c r="E751" s="66" t="s">
        <v>42</v>
      </c>
      <c r="F751" s="66">
        <v>1</v>
      </c>
      <c r="G751" s="44">
        <v>0.45</v>
      </c>
      <c r="H751" s="44">
        <v>0.45</v>
      </c>
      <c r="I751" s="44">
        <v>0.45</v>
      </c>
      <c r="J751" s="44"/>
      <c r="K751" s="44"/>
      <c r="L751" s="44"/>
      <c r="M751" s="44"/>
      <c r="N751" s="44"/>
      <c r="O751" s="44"/>
      <c r="P751" s="63" t="s">
        <v>963</v>
      </c>
      <c r="Q751" s="66">
        <v>20190915</v>
      </c>
      <c r="R751" s="72"/>
    </row>
    <row r="752" spans="1:18">
      <c r="A752" s="67"/>
      <c r="B752" s="63" t="s">
        <v>967</v>
      </c>
      <c r="C752" s="63" t="s">
        <v>153</v>
      </c>
      <c r="D752" s="65" t="s">
        <v>152</v>
      </c>
      <c r="E752" s="66" t="s">
        <v>42</v>
      </c>
      <c r="F752" s="66">
        <v>1</v>
      </c>
      <c r="G752" s="44">
        <v>4</v>
      </c>
      <c r="H752" s="44">
        <v>4</v>
      </c>
      <c r="I752" s="44">
        <v>4</v>
      </c>
      <c r="J752" s="44"/>
      <c r="K752" s="44"/>
      <c r="L752" s="44"/>
      <c r="M752" s="44"/>
      <c r="N752" s="44"/>
      <c r="O752" s="44"/>
      <c r="P752" s="63" t="s">
        <v>963</v>
      </c>
      <c r="Q752" s="66">
        <v>20190915</v>
      </c>
      <c r="R752" s="72"/>
    </row>
    <row r="753" spans="1:18">
      <c r="A753" s="68"/>
      <c r="B753" s="63" t="s">
        <v>968</v>
      </c>
      <c r="C753" s="63" t="s">
        <v>153</v>
      </c>
      <c r="D753" s="65" t="s">
        <v>152</v>
      </c>
      <c r="E753" s="66" t="s">
        <v>42</v>
      </c>
      <c r="F753" s="66">
        <v>1</v>
      </c>
      <c r="G753" s="44">
        <v>1</v>
      </c>
      <c r="H753" s="44">
        <v>1</v>
      </c>
      <c r="I753" s="44">
        <v>1</v>
      </c>
      <c r="J753" s="44"/>
      <c r="K753" s="44"/>
      <c r="L753" s="44"/>
      <c r="M753" s="44"/>
      <c r="N753" s="44"/>
      <c r="O753" s="44"/>
      <c r="P753" s="63" t="s">
        <v>963</v>
      </c>
      <c r="Q753" s="66">
        <v>20190915</v>
      </c>
      <c r="R753" s="72"/>
    </row>
    <row r="754" spans="1:18">
      <c r="A754" s="174" t="s">
        <v>969</v>
      </c>
      <c r="B754" s="41" t="s">
        <v>970</v>
      </c>
      <c r="C754" s="41" t="s">
        <v>971</v>
      </c>
      <c r="D754" s="42" t="s">
        <v>168</v>
      </c>
      <c r="E754" s="43" t="s">
        <v>193</v>
      </c>
      <c r="F754" s="43">
        <v>5</v>
      </c>
      <c r="G754" s="44">
        <v>0.2</v>
      </c>
      <c r="H754" s="44">
        <v>1</v>
      </c>
      <c r="I754" s="44"/>
      <c r="J754" s="44"/>
      <c r="K754" s="44"/>
      <c r="L754" s="44"/>
      <c r="M754" s="44"/>
      <c r="N754" s="44"/>
      <c r="O754" s="44"/>
      <c r="P754" s="41" t="s">
        <v>154</v>
      </c>
      <c r="Q754" s="71">
        <v>43709</v>
      </c>
      <c r="R754" s="55"/>
    </row>
    <row r="755" spans="1:18">
      <c r="A755" s="124" t="s">
        <v>972</v>
      </c>
      <c r="B755" s="129" t="s">
        <v>973</v>
      </c>
      <c r="C755" s="27" t="s">
        <v>251</v>
      </c>
      <c r="D755" s="184" t="s">
        <v>973</v>
      </c>
      <c r="E755" s="203" t="s">
        <v>42</v>
      </c>
      <c r="F755" s="203">
        <v>1</v>
      </c>
      <c r="G755" s="204">
        <v>869.78</v>
      </c>
      <c r="H755" s="205">
        <v>869.78</v>
      </c>
      <c r="I755" s="207"/>
      <c r="J755" s="207"/>
      <c r="K755" s="208"/>
      <c r="L755" s="209"/>
      <c r="M755" s="204"/>
      <c r="N755" s="204"/>
      <c r="O755" s="205">
        <v>869.78</v>
      </c>
      <c r="P755" s="27" t="s">
        <v>974</v>
      </c>
      <c r="Q755" s="203">
        <v>20190321</v>
      </c>
      <c r="R755" s="214"/>
    </row>
    <row r="756" spans="1:18">
      <c r="A756" s="126"/>
      <c r="B756" s="112" t="s">
        <v>76</v>
      </c>
      <c r="C756" s="28" t="s">
        <v>75</v>
      </c>
      <c r="D756" s="113" t="s">
        <v>76</v>
      </c>
      <c r="E756" s="29" t="s">
        <v>42</v>
      </c>
      <c r="F756" s="29">
        <v>1</v>
      </c>
      <c r="G756" s="114">
        <v>26.56</v>
      </c>
      <c r="H756" s="128">
        <v>26.56</v>
      </c>
      <c r="I756" s="210"/>
      <c r="J756" s="210"/>
      <c r="K756" s="120"/>
      <c r="L756" s="211"/>
      <c r="M756" s="114"/>
      <c r="N756" s="114"/>
      <c r="O756" s="128">
        <v>26.56</v>
      </c>
      <c r="P756" s="28" t="s">
        <v>975</v>
      </c>
      <c r="Q756" s="29">
        <v>20190124</v>
      </c>
      <c r="R756" s="49"/>
    </row>
    <row r="757" spans="1:18">
      <c r="A757" s="126"/>
      <c r="B757" s="112" t="s">
        <v>76</v>
      </c>
      <c r="C757" s="28" t="s">
        <v>75</v>
      </c>
      <c r="D757" s="113" t="s">
        <v>76</v>
      </c>
      <c r="E757" s="29" t="s">
        <v>42</v>
      </c>
      <c r="F757" s="29">
        <v>1</v>
      </c>
      <c r="G757" s="114">
        <v>12.98</v>
      </c>
      <c r="H757" s="114">
        <v>12.98</v>
      </c>
      <c r="I757" s="210"/>
      <c r="J757" s="210"/>
      <c r="K757" s="120"/>
      <c r="L757" s="211"/>
      <c r="M757" s="114"/>
      <c r="N757" s="114"/>
      <c r="O757" s="114">
        <v>12.98</v>
      </c>
      <c r="P757" s="28" t="s">
        <v>976</v>
      </c>
      <c r="Q757" s="29">
        <v>20190613</v>
      </c>
      <c r="R757" s="49"/>
    </row>
    <row r="758" spans="1:18">
      <c r="A758" s="126"/>
      <c r="B758" s="112" t="s">
        <v>76</v>
      </c>
      <c r="C758" s="28" t="s">
        <v>75</v>
      </c>
      <c r="D758" s="113" t="s">
        <v>76</v>
      </c>
      <c r="E758" s="29" t="s">
        <v>42</v>
      </c>
      <c r="F758" s="29">
        <v>1</v>
      </c>
      <c r="G758" s="114">
        <v>13.88</v>
      </c>
      <c r="H758" s="114">
        <v>13.88</v>
      </c>
      <c r="I758" s="114">
        <v>13.88</v>
      </c>
      <c r="J758" s="204"/>
      <c r="K758" s="204"/>
      <c r="L758" s="114"/>
      <c r="M758" s="114"/>
      <c r="N758" s="114"/>
      <c r="O758" s="114"/>
      <c r="P758" s="28" t="s">
        <v>977</v>
      </c>
      <c r="Q758" s="29">
        <v>20190703</v>
      </c>
      <c r="R758" s="49"/>
    </row>
    <row r="759" spans="1:18">
      <c r="A759" s="126"/>
      <c r="B759" s="112" t="s">
        <v>76</v>
      </c>
      <c r="C759" s="28" t="s">
        <v>75</v>
      </c>
      <c r="D759" s="113" t="s">
        <v>76</v>
      </c>
      <c r="E759" s="29" t="s">
        <v>42</v>
      </c>
      <c r="F759" s="29">
        <v>1</v>
      </c>
      <c r="G759" s="114">
        <v>11.1</v>
      </c>
      <c r="H759" s="114">
        <v>11.1</v>
      </c>
      <c r="I759" s="114">
        <v>11.1</v>
      </c>
      <c r="J759" s="114"/>
      <c r="K759" s="114"/>
      <c r="L759" s="114"/>
      <c r="M759" s="114"/>
      <c r="N759" s="114"/>
      <c r="O759" s="114"/>
      <c r="P759" s="28" t="s">
        <v>978</v>
      </c>
      <c r="Q759" s="29">
        <v>20190701</v>
      </c>
      <c r="R759" s="49"/>
    </row>
    <row r="760" spans="1:18">
      <c r="A760" s="126"/>
      <c r="B760" s="112" t="s">
        <v>238</v>
      </c>
      <c r="C760" s="28" t="s">
        <v>979</v>
      </c>
      <c r="D760" s="113" t="s">
        <v>238</v>
      </c>
      <c r="E760" s="29" t="s">
        <v>128</v>
      </c>
      <c r="F760" s="29">
        <v>10</v>
      </c>
      <c r="G760" s="114">
        <v>0.4</v>
      </c>
      <c r="H760" s="114">
        <v>4</v>
      </c>
      <c r="I760" s="114">
        <v>4</v>
      </c>
      <c r="J760" s="114"/>
      <c r="K760" s="114"/>
      <c r="L760" s="114"/>
      <c r="M760" s="114"/>
      <c r="N760" s="114"/>
      <c r="O760" s="114"/>
      <c r="P760" s="28" t="s">
        <v>980</v>
      </c>
      <c r="Q760" s="29">
        <v>2019</v>
      </c>
      <c r="R760" s="49"/>
    </row>
    <row r="761" spans="1:18">
      <c r="A761" s="126"/>
      <c r="B761" s="112" t="s">
        <v>156</v>
      </c>
      <c r="C761" s="28" t="s">
        <v>981</v>
      </c>
      <c r="D761" s="113" t="s">
        <v>156</v>
      </c>
      <c r="E761" s="29" t="s">
        <v>128</v>
      </c>
      <c r="F761" s="29">
        <v>5</v>
      </c>
      <c r="G761" s="114">
        <v>0.5</v>
      </c>
      <c r="H761" s="114">
        <v>2.5</v>
      </c>
      <c r="I761" s="114">
        <v>2.5</v>
      </c>
      <c r="J761" s="114"/>
      <c r="K761" s="114"/>
      <c r="L761" s="114"/>
      <c r="M761" s="114"/>
      <c r="N761" s="114"/>
      <c r="O761" s="114"/>
      <c r="P761" s="28" t="s">
        <v>154</v>
      </c>
      <c r="Q761" s="29">
        <v>2019</v>
      </c>
      <c r="R761" s="49"/>
    </row>
    <row r="762" spans="1:18">
      <c r="A762" s="126"/>
      <c r="B762" s="112" t="s">
        <v>416</v>
      </c>
      <c r="C762" s="28" t="s">
        <v>982</v>
      </c>
      <c r="D762" s="113" t="s">
        <v>416</v>
      </c>
      <c r="E762" s="29" t="s">
        <v>128</v>
      </c>
      <c r="F762" s="29">
        <v>5</v>
      </c>
      <c r="G762" s="114">
        <v>0.3</v>
      </c>
      <c r="H762" s="114">
        <v>1.5</v>
      </c>
      <c r="I762" s="114">
        <v>1.5</v>
      </c>
      <c r="J762" s="114"/>
      <c r="K762" s="114"/>
      <c r="L762" s="114"/>
      <c r="M762" s="114"/>
      <c r="N762" s="114"/>
      <c r="O762" s="114"/>
      <c r="P762" s="28" t="s">
        <v>980</v>
      </c>
      <c r="Q762" s="29">
        <v>2019</v>
      </c>
      <c r="R762" s="49"/>
    </row>
    <row r="763" spans="1:18">
      <c r="A763" s="126"/>
      <c r="B763" s="112" t="s">
        <v>163</v>
      </c>
      <c r="C763" s="28" t="s">
        <v>983</v>
      </c>
      <c r="D763" s="113" t="s">
        <v>163</v>
      </c>
      <c r="E763" s="29" t="s">
        <v>128</v>
      </c>
      <c r="F763" s="29">
        <v>6</v>
      </c>
      <c r="G763" s="114">
        <v>0.7</v>
      </c>
      <c r="H763" s="114">
        <v>4.2</v>
      </c>
      <c r="I763" s="114">
        <v>4.2</v>
      </c>
      <c r="J763" s="114"/>
      <c r="K763" s="114"/>
      <c r="L763" s="114"/>
      <c r="M763" s="114"/>
      <c r="N763" s="114"/>
      <c r="O763" s="114"/>
      <c r="P763" s="28" t="s">
        <v>154</v>
      </c>
      <c r="Q763" s="29">
        <v>2019</v>
      </c>
      <c r="R763" s="49"/>
    </row>
    <row r="764" spans="1:18">
      <c r="A764" s="126"/>
      <c r="B764" s="112" t="s">
        <v>984</v>
      </c>
      <c r="C764" s="28" t="s">
        <v>985</v>
      </c>
      <c r="D764" s="113" t="s">
        <v>682</v>
      </c>
      <c r="E764" s="29" t="s">
        <v>128</v>
      </c>
      <c r="F764" s="29">
        <v>1</v>
      </c>
      <c r="G764" s="114">
        <v>1.64</v>
      </c>
      <c r="H764" s="114">
        <v>1.64</v>
      </c>
      <c r="I764" s="114">
        <v>1.64</v>
      </c>
      <c r="J764" s="114"/>
      <c r="K764" s="114"/>
      <c r="L764" s="114"/>
      <c r="M764" s="114"/>
      <c r="N764" s="114"/>
      <c r="O764" s="114"/>
      <c r="P764" s="28" t="s">
        <v>986</v>
      </c>
      <c r="Q764" s="29">
        <v>2019</v>
      </c>
      <c r="R764" s="49"/>
    </row>
    <row r="765" spans="1:18">
      <c r="A765" s="126"/>
      <c r="B765" s="112" t="s">
        <v>56</v>
      </c>
      <c r="C765" s="28" t="s">
        <v>987</v>
      </c>
      <c r="D765" s="113" t="s">
        <v>56</v>
      </c>
      <c r="E765" s="29" t="s">
        <v>514</v>
      </c>
      <c r="F765" s="29">
        <v>100</v>
      </c>
      <c r="G765" s="114">
        <v>0.027</v>
      </c>
      <c r="H765" s="114">
        <v>3</v>
      </c>
      <c r="I765" s="114">
        <v>3</v>
      </c>
      <c r="J765" s="114"/>
      <c r="K765" s="114"/>
      <c r="L765" s="114"/>
      <c r="M765" s="114"/>
      <c r="N765" s="114"/>
      <c r="O765" s="114"/>
      <c r="P765" s="28" t="s">
        <v>980</v>
      </c>
      <c r="Q765" s="29">
        <v>2019</v>
      </c>
      <c r="R765" s="49"/>
    </row>
    <row r="766" spans="1:18">
      <c r="A766" s="126"/>
      <c r="B766" s="112" t="s">
        <v>473</v>
      </c>
      <c r="C766" s="28" t="s">
        <v>988</v>
      </c>
      <c r="D766" s="113" t="s">
        <v>50</v>
      </c>
      <c r="E766" s="29" t="s">
        <v>989</v>
      </c>
      <c r="F766" s="29">
        <v>100</v>
      </c>
      <c r="G766" s="114">
        <v>0.03</v>
      </c>
      <c r="H766" s="114">
        <v>3</v>
      </c>
      <c r="I766" s="114">
        <v>3</v>
      </c>
      <c r="J766" s="212"/>
      <c r="K766" s="114"/>
      <c r="L766" s="114"/>
      <c r="M766" s="114"/>
      <c r="N766" s="114"/>
      <c r="O766" s="114"/>
      <c r="P766" s="28" t="s">
        <v>980</v>
      </c>
      <c r="Q766" s="29">
        <v>2019</v>
      </c>
      <c r="R766" s="49"/>
    </row>
    <row r="767" spans="1:18">
      <c r="A767" s="126"/>
      <c r="B767" s="112" t="s">
        <v>174</v>
      </c>
      <c r="C767" s="28" t="s">
        <v>990</v>
      </c>
      <c r="D767" s="113" t="s">
        <v>174</v>
      </c>
      <c r="E767" s="29" t="s">
        <v>128</v>
      </c>
      <c r="F767" s="29">
        <v>2</v>
      </c>
      <c r="G767" s="114">
        <v>0.8</v>
      </c>
      <c r="H767" s="114">
        <v>0.16</v>
      </c>
      <c r="I767" s="114">
        <v>0.16</v>
      </c>
      <c r="J767" s="114"/>
      <c r="K767" s="114"/>
      <c r="L767" s="114"/>
      <c r="M767" s="114"/>
      <c r="N767" s="114"/>
      <c r="O767" s="114"/>
      <c r="P767" s="28" t="s">
        <v>980</v>
      </c>
      <c r="Q767" s="29">
        <v>2019</v>
      </c>
      <c r="R767" s="49"/>
    </row>
    <row r="768" spans="1:18">
      <c r="A768" s="126"/>
      <c r="B768" s="112" t="s">
        <v>488</v>
      </c>
      <c r="C768" s="28" t="s">
        <v>991</v>
      </c>
      <c r="D768" s="113" t="s">
        <v>488</v>
      </c>
      <c r="E768" s="29" t="s">
        <v>992</v>
      </c>
      <c r="F768" s="29">
        <v>10</v>
      </c>
      <c r="G768" s="114">
        <v>0.2</v>
      </c>
      <c r="H768" s="114">
        <v>2</v>
      </c>
      <c r="I768" s="114">
        <v>2</v>
      </c>
      <c r="J768" s="114"/>
      <c r="K768" s="114"/>
      <c r="L768" s="114"/>
      <c r="M768" s="114"/>
      <c r="N768" s="114"/>
      <c r="O768" s="114"/>
      <c r="P768" s="28" t="s">
        <v>980</v>
      </c>
      <c r="Q768" s="29">
        <v>2019</v>
      </c>
      <c r="R768" s="49"/>
    </row>
    <row r="769" spans="1:18">
      <c r="A769" s="126"/>
      <c r="B769" s="112" t="s">
        <v>211</v>
      </c>
      <c r="C769" s="28" t="s">
        <v>358</v>
      </c>
      <c r="D769" s="113" t="s">
        <v>211</v>
      </c>
      <c r="E769" s="29" t="s">
        <v>42</v>
      </c>
      <c r="F769" s="29">
        <v>1</v>
      </c>
      <c r="G769" s="114">
        <v>6</v>
      </c>
      <c r="H769" s="114">
        <v>6</v>
      </c>
      <c r="I769" s="114">
        <v>6</v>
      </c>
      <c r="J769" s="114"/>
      <c r="K769" s="114"/>
      <c r="L769" s="114"/>
      <c r="M769" s="114"/>
      <c r="N769" s="114"/>
      <c r="O769" s="114"/>
      <c r="P769" s="28" t="s">
        <v>154</v>
      </c>
      <c r="Q769" s="29">
        <v>2019</v>
      </c>
      <c r="R769" s="49"/>
    </row>
    <row r="770" spans="1:18">
      <c r="A770" s="126"/>
      <c r="B770" s="112" t="s">
        <v>191</v>
      </c>
      <c r="C770" s="28" t="s">
        <v>177</v>
      </c>
      <c r="D770" s="113" t="s">
        <v>191</v>
      </c>
      <c r="E770" s="29" t="s">
        <v>42</v>
      </c>
      <c r="F770" s="29">
        <v>1</v>
      </c>
      <c r="G770" s="114">
        <v>12</v>
      </c>
      <c r="H770" s="114">
        <v>12</v>
      </c>
      <c r="I770" s="114">
        <v>12</v>
      </c>
      <c r="J770" s="114"/>
      <c r="K770" s="114"/>
      <c r="L770" s="114"/>
      <c r="M770" s="114"/>
      <c r="N770" s="114"/>
      <c r="O770" s="114"/>
      <c r="P770" s="28" t="s">
        <v>154</v>
      </c>
      <c r="Q770" s="29">
        <v>2019</v>
      </c>
      <c r="R770" s="49"/>
    </row>
    <row r="771" spans="1:18">
      <c r="A771" s="126"/>
      <c r="B771" s="112" t="s">
        <v>152</v>
      </c>
      <c r="C771" s="28" t="s">
        <v>993</v>
      </c>
      <c r="D771" s="113" t="s">
        <v>152</v>
      </c>
      <c r="E771" s="29" t="s">
        <v>42</v>
      </c>
      <c r="F771" s="29">
        <v>1</v>
      </c>
      <c r="G771" s="114">
        <v>20</v>
      </c>
      <c r="H771" s="114">
        <v>0</v>
      </c>
      <c r="I771" s="114">
        <v>0</v>
      </c>
      <c r="J771" s="114"/>
      <c r="K771" s="114"/>
      <c r="L771" s="114"/>
      <c r="M771" s="114"/>
      <c r="N771" s="114"/>
      <c r="O771" s="114"/>
      <c r="P771" s="28" t="s">
        <v>154</v>
      </c>
      <c r="Q771" s="29">
        <v>2019</v>
      </c>
      <c r="R771" s="49"/>
    </row>
    <row r="772" spans="1:18">
      <c r="A772" s="131"/>
      <c r="B772" s="215" t="s">
        <v>994</v>
      </c>
      <c r="C772" s="41" t="s">
        <v>995</v>
      </c>
      <c r="D772" s="42" t="s">
        <v>76</v>
      </c>
      <c r="E772" s="43" t="s">
        <v>42</v>
      </c>
      <c r="F772" s="43">
        <v>1</v>
      </c>
      <c r="G772" s="120">
        <v>18</v>
      </c>
      <c r="H772" s="120">
        <v>18</v>
      </c>
      <c r="I772" s="120">
        <v>18</v>
      </c>
      <c r="J772" s="120"/>
      <c r="K772" s="120"/>
      <c r="L772" s="120"/>
      <c r="M772" s="120"/>
      <c r="N772" s="120"/>
      <c r="O772" s="120"/>
      <c r="P772" s="41" t="s">
        <v>996</v>
      </c>
      <c r="Q772" s="43">
        <v>2019</v>
      </c>
      <c r="R772" s="216"/>
    </row>
    <row r="773" spans="1:18">
      <c r="A773" s="41" t="s">
        <v>997</v>
      </c>
      <c r="B773" s="41" t="s">
        <v>998</v>
      </c>
      <c r="C773" s="41" t="s">
        <v>49</v>
      </c>
      <c r="D773" s="42" t="s">
        <v>50</v>
      </c>
      <c r="E773" s="43" t="s">
        <v>28</v>
      </c>
      <c r="F773" s="43">
        <v>1</v>
      </c>
      <c r="G773" s="44">
        <v>1</v>
      </c>
      <c r="H773" s="44">
        <v>1</v>
      </c>
      <c r="I773" s="44">
        <v>1</v>
      </c>
      <c r="J773" s="44"/>
      <c r="K773" s="44"/>
      <c r="L773" s="44"/>
      <c r="M773" s="44"/>
      <c r="N773" s="44"/>
      <c r="O773" s="44"/>
      <c r="P773" s="41" t="s">
        <v>154</v>
      </c>
      <c r="Q773" s="85">
        <v>43515</v>
      </c>
      <c r="R773" s="66"/>
    </row>
    <row r="774" spans="1:18">
      <c r="A774" s="41"/>
      <c r="B774" s="41" t="s">
        <v>663</v>
      </c>
      <c r="C774" s="41" t="s">
        <v>55</v>
      </c>
      <c r="D774" s="42" t="s">
        <v>56</v>
      </c>
      <c r="E774" s="43" t="s">
        <v>28</v>
      </c>
      <c r="F774" s="43">
        <v>20</v>
      </c>
      <c r="G774" s="44">
        <v>0.03</v>
      </c>
      <c r="H774" s="44">
        <v>0.6</v>
      </c>
      <c r="I774" s="44">
        <v>0.6</v>
      </c>
      <c r="J774" s="44"/>
      <c r="K774" s="44"/>
      <c r="L774" s="44"/>
      <c r="M774" s="44"/>
      <c r="N774" s="44"/>
      <c r="O774" s="44"/>
      <c r="P774" s="41" t="s">
        <v>154</v>
      </c>
      <c r="Q774" s="85">
        <v>43515</v>
      </c>
      <c r="R774" s="66"/>
    </row>
    <row r="775" spans="1:18">
      <c r="A775" s="41"/>
      <c r="B775" s="41" t="s">
        <v>61</v>
      </c>
      <c r="C775" s="41" t="s">
        <v>60</v>
      </c>
      <c r="D775" s="42" t="s">
        <v>61</v>
      </c>
      <c r="E775" s="43" t="s">
        <v>28</v>
      </c>
      <c r="F775" s="43">
        <v>1</v>
      </c>
      <c r="G775" s="44">
        <v>0.8</v>
      </c>
      <c r="H775" s="44">
        <v>0.8</v>
      </c>
      <c r="I775" s="44">
        <v>0.8</v>
      </c>
      <c r="J775" s="44"/>
      <c r="K775" s="44"/>
      <c r="L775" s="44"/>
      <c r="M775" s="44"/>
      <c r="N775" s="44"/>
      <c r="O775" s="44"/>
      <c r="P775" s="41" t="s">
        <v>154</v>
      </c>
      <c r="Q775" s="85">
        <v>43515</v>
      </c>
      <c r="R775" s="66"/>
    </row>
    <row r="776" spans="1:18">
      <c r="A776" s="41"/>
      <c r="B776" s="41" t="s">
        <v>787</v>
      </c>
      <c r="C776" s="41" t="s">
        <v>75</v>
      </c>
      <c r="D776" s="42" t="s">
        <v>76</v>
      </c>
      <c r="E776" s="43" t="s">
        <v>42</v>
      </c>
      <c r="F776" s="43">
        <v>1</v>
      </c>
      <c r="G776" s="44">
        <v>6.45</v>
      </c>
      <c r="H776" s="44">
        <v>6.45</v>
      </c>
      <c r="I776" s="44">
        <v>6.45</v>
      </c>
      <c r="J776" s="44"/>
      <c r="K776" s="44"/>
      <c r="L776" s="44"/>
      <c r="M776" s="44"/>
      <c r="N776" s="44"/>
      <c r="O776" s="44"/>
      <c r="P776" s="41" t="s">
        <v>154</v>
      </c>
      <c r="Q776" s="85">
        <v>43526</v>
      </c>
      <c r="R776" s="66"/>
    </row>
    <row r="777" spans="1:18">
      <c r="A777" s="41"/>
      <c r="B777" s="41" t="s">
        <v>238</v>
      </c>
      <c r="C777" s="41" t="s">
        <v>184</v>
      </c>
      <c r="D777" s="42" t="s">
        <v>238</v>
      </c>
      <c r="E777" s="43" t="s">
        <v>128</v>
      </c>
      <c r="F777" s="43">
        <v>4</v>
      </c>
      <c r="G777" s="44">
        <v>0.52</v>
      </c>
      <c r="H777" s="44">
        <v>2.08</v>
      </c>
      <c r="I777" s="44">
        <v>2.08</v>
      </c>
      <c r="J777" s="44"/>
      <c r="K777" s="44"/>
      <c r="L777" s="44"/>
      <c r="M777" s="44"/>
      <c r="N777" s="44"/>
      <c r="O777" s="44"/>
      <c r="P777" s="41" t="s">
        <v>154</v>
      </c>
      <c r="Q777" s="85">
        <v>43529</v>
      </c>
      <c r="R777" s="66"/>
    </row>
    <row r="778" spans="1:18">
      <c r="A778" s="41"/>
      <c r="B778" s="41" t="s">
        <v>345</v>
      </c>
      <c r="C778" s="41" t="s">
        <v>171</v>
      </c>
      <c r="D778" s="42" t="s">
        <v>345</v>
      </c>
      <c r="E778" s="43" t="s">
        <v>128</v>
      </c>
      <c r="F778" s="43">
        <v>2</v>
      </c>
      <c r="G778" s="44">
        <v>0.19</v>
      </c>
      <c r="H778" s="44">
        <v>0.38</v>
      </c>
      <c r="I778" s="44">
        <v>0.38</v>
      </c>
      <c r="J778" s="44"/>
      <c r="K778" s="44"/>
      <c r="L778" s="44"/>
      <c r="M778" s="44"/>
      <c r="N778" s="44"/>
      <c r="O778" s="44"/>
      <c r="P778" s="41" t="s">
        <v>154</v>
      </c>
      <c r="Q778" s="85">
        <v>43529</v>
      </c>
      <c r="R778" s="66"/>
    </row>
    <row r="779" spans="1:18">
      <c r="A779" s="41"/>
      <c r="B779" s="41" t="s">
        <v>501</v>
      </c>
      <c r="C779" s="41" t="s">
        <v>500</v>
      </c>
      <c r="D779" s="42" t="s">
        <v>501</v>
      </c>
      <c r="E779" s="43" t="s">
        <v>128</v>
      </c>
      <c r="F779" s="43">
        <v>1</v>
      </c>
      <c r="G779" s="44">
        <v>0.22</v>
      </c>
      <c r="H779" s="44">
        <v>0.22</v>
      </c>
      <c r="I779" s="44">
        <v>0.22</v>
      </c>
      <c r="J779" s="44"/>
      <c r="K779" s="44"/>
      <c r="L779" s="44"/>
      <c r="M779" s="44"/>
      <c r="N779" s="44"/>
      <c r="O779" s="44"/>
      <c r="P779" s="41" t="s">
        <v>154</v>
      </c>
      <c r="Q779" s="85">
        <v>43529</v>
      </c>
      <c r="R779" s="66"/>
    </row>
    <row r="780" spans="1:18">
      <c r="A780" s="41"/>
      <c r="B780" s="41" t="s">
        <v>999</v>
      </c>
      <c r="C780" s="41" t="s">
        <v>52</v>
      </c>
      <c r="D780" s="42" t="s">
        <v>53</v>
      </c>
      <c r="E780" s="43" t="s">
        <v>128</v>
      </c>
      <c r="F780" s="43">
        <v>1</v>
      </c>
      <c r="G780" s="44">
        <v>1.63</v>
      </c>
      <c r="H780" s="44">
        <v>1.63</v>
      </c>
      <c r="I780" s="44">
        <v>1.63</v>
      </c>
      <c r="J780" s="44"/>
      <c r="K780" s="44"/>
      <c r="L780" s="44"/>
      <c r="M780" s="44"/>
      <c r="N780" s="44"/>
      <c r="O780" s="44"/>
      <c r="P780" s="41" t="s">
        <v>154</v>
      </c>
      <c r="Q780" s="85">
        <v>43529</v>
      </c>
      <c r="R780" s="66"/>
    </row>
    <row r="781" spans="1:18">
      <c r="A781" s="41"/>
      <c r="B781" s="41" t="s">
        <v>172</v>
      </c>
      <c r="C781" s="41" t="s">
        <v>173</v>
      </c>
      <c r="D781" s="42" t="s">
        <v>172</v>
      </c>
      <c r="E781" s="43" t="s">
        <v>128</v>
      </c>
      <c r="F781" s="43">
        <v>1</v>
      </c>
      <c r="G781" s="44">
        <v>0.7</v>
      </c>
      <c r="H781" s="44">
        <v>0.7</v>
      </c>
      <c r="I781" s="44">
        <v>0.7</v>
      </c>
      <c r="J781" s="44"/>
      <c r="K781" s="44"/>
      <c r="L781" s="44"/>
      <c r="M781" s="44"/>
      <c r="N781" s="44"/>
      <c r="O781" s="44"/>
      <c r="P781" s="41" t="s">
        <v>154</v>
      </c>
      <c r="Q781" s="85">
        <v>43529</v>
      </c>
      <c r="R781" s="66"/>
    </row>
    <row r="782" spans="1:18">
      <c r="A782" s="41"/>
      <c r="B782" s="41" t="s">
        <v>589</v>
      </c>
      <c r="C782" s="41" t="s">
        <v>169</v>
      </c>
      <c r="D782" s="42" t="s">
        <v>488</v>
      </c>
      <c r="E782" s="43" t="s">
        <v>28</v>
      </c>
      <c r="F782" s="43">
        <v>1</v>
      </c>
      <c r="G782" s="44">
        <v>3.25</v>
      </c>
      <c r="H782" s="44">
        <v>3.25</v>
      </c>
      <c r="I782" s="44">
        <v>3.25</v>
      </c>
      <c r="J782" s="44"/>
      <c r="K782" s="44"/>
      <c r="L782" s="44"/>
      <c r="M782" s="44"/>
      <c r="N782" s="44"/>
      <c r="O782" s="44"/>
      <c r="P782" s="41" t="s">
        <v>154</v>
      </c>
      <c r="Q782" s="85">
        <v>43529</v>
      </c>
      <c r="R782" s="66"/>
    </row>
    <row r="783" spans="1:18">
      <c r="A783" s="41"/>
      <c r="B783" s="41" t="s">
        <v>238</v>
      </c>
      <c r="C783" s="41" t="s">
        <v>184</v>
      </c>
      <c r="D783" s="42" t="s">
        <v>238</v>
      </c>
      <c r="E783" s="43" t="s">
        <v>128</v>
      </c>
      <c r="F783" s="43">
        <v>3</v>
      </c>
      <c r="G783" s="44">
        <v>0.57</v>
      </c>
      <c r="H783" s="44">
        <v>1.71</v>
      </c>
      <c r="I783" s="44">
        <v>1.71</v>
      </c>
      <c r="J783" s="44"/>
      <c r="K783" s="44"/>
      <c r="L783" s="44"/>
      <c r="M783" s="44"/>
      <c r="N783" s="44"/>
      <c r="O783" s="44"/>
      <c r="P783" s="41" t="s">
        <v>154</v>
      </c>
      <c r="Q783" s="85">
        <v>43697</v>
      </c>
      <c r="R783" s="66"/>
    </row>
    <row r="784" spans="1:18">
      <c r="A784" s="41"/>
      <c r="B784" s="41" t="s">
        <v>1000</v>
      </c>
      <c r="C784" s="41" t="s">
        <v>164</v>
      </c>
      <c r="D784" s="42" t="s">
        <v>163</v>
      </c>
      <c r="E784" s="43" t="s">
        <v>128</v>
      </c>
      <c r="F784" s="43">
        <v>1</v>
      </c>
      <c r="G784" s="44">
        <v>0.28</v>
      </c>
      <c r="H784" s="44">
        <v>0.28</v>
      </c>
      <c r="I784" s="44">
        <v>0.28</v>
      </c>
      <c r="J784" s="44"/>
      <c r="K784" s="44"/>
      <c r="L784" s="44"/>
      <c r="M784" s="44"/>
      <c r="N784" s="44"/>
      <c r="O784" s="44"/>
      <c r="P784" s="41" t="s">
        <v>154</v>
      </c>
      <c r="Q784" s="85">
        <v>43697</v>
      </c>
      <c r="R784" s="66"/>
    </row>
    <row r="785" spans="1:18">
      <c r="A785" s="41"/>
      <c r="B785" s="41" t="s">
        <v>1001</v>
      </c>
      <c r="C785" s="41" t="s">
        <v>169</v>
      </c>
      <c r="D785" s="42" t="s">
        <v>488</v>
      </c>
      <c r="E785" s="43" t="s">
        <v>28</v>
      </c>
      <c r="F785" s="43">
        <v>1</v>
      </c>
      <c r="G785" s="44">
        <v>0.6</v>
      </c>
      <c r="H785" s="44">
        <v>0.6</v>
      </c>
      <c r="I785" s="44">
        <v>0.6</v>
      </c>
      <c r="J785" s="44"/>
      <c r="K785" s="44"/>
      <c r="L785" s="44"/>
      <c r="M785" s="44"/>
      <c r="N785" s="44"/>
      <c r="O785" s="44"/>
      <c r="P785" s="41" t="s">
        <v>154</v>
      </c>
      <c r="Q785" s="85">
        <v>43697</v>
      </c>
      <c r="R785" s="66"/>
    </row>
    <row r="786" spans="1:18">
      <c r="A786" s="41"/>
      <c r="B786" s="41" t="s">
        <v>788</v>
      </c>
      <c r="C786" s="41" t="s">
        <v>210</v>
      </c>
      <c r="D786" s="42" t="s">
        <v>211</v>
      </c>
      <c r="E786" s="43" t="s">
        <v>28</v>
      </c>
      <c r="F786" s="43">
        <v>1</v>
      </c>
      <c r="G786" s="44">
        <v>1.5</v>
      </c>
      <c r="H786" s="44">
        <v>1.5</v>
      </c>
      <c r="I786" s="44">
        <v>1.5</v>
      </c>
      <c r="J786" s="44"/>
      <c r="K786" s="44"/>
      <c r="L786" s="44"/>
      <c r="M786" s="44"/>
      <c r="N786" s="44"/>
      <c r="O786" s="44"/>
      <c r="P786" s="41" t="s">
        <v>154</v>
      </c>
      <c r="Q786" s="85">
        <v>43697</v>
      </c>
      <c r="R786" s="66"/>
    </row>
    <row r="787" spans="1:18">
      <c r="A787" s="41"/>
      <c r="B787" s="41" t="s">
        <v>191</v>
      </c>
      <c r="C787" s="41" t="s">
        <v>177</v>
      </c>
      <c r="D787" s="42" t="s">
        <v>191</v>
      </c>
      <c r="E787" s="43" t="s">
        <v>28</v>
      </c>
      <c r="F787" s="43">
        <v>1</v>
      </c>
      <c r="G787" s="44">
        <v>4.3</v>
      </c>
      <c r="H787" s="44">
        <v>4.3</v>
      </c>
      <c r="I787" s="44">
        <v>4.3</v>
      </c>
      <c r="J787" s="44"/>
      <c r="K787" s="44"/>
      <c r="L787" s="44"/>
      <c r="M787" s="44"/>
      <c r="N787" s="44"/>
      <c r="O787" s="44"/>
      <c r="P787" s="41" t="s">
        <v>154</v>
      </c>
      <c r="Q787" s="85">
        <v>43697</v>
      </c>
      <c r="R787" s="66"/>
    </row>
    <row r="788" spans="1:18">
      <c r="A788" s="41"/>
      <c r="B788" s="41" t="s">
        <v>70</v>
      </c>
      <c r="C788" s="41" t="s">
        <v>69</v>
      </c>
      <c r="D788" s="42" t="s">
        <v>70</v>
      </c>
      <c r="E788" s="43" t="s">
        <v>28</v>
      </c>
      <c r="F788" s="43">
        <v>1</v>
      </c>
      <c r="G788" s="44">
        <v>4.5</v>
      </c>
      <c r="H788" s="44">
        <v>4.5</v>
      </c>
      <c r="I788" s="44">
        <v>4.5</v>
      </c>
      <c r="J788" s="44"/>
      <c r="K788" s="44"/>
      <c r="L788" s="44"/>
      <c r="M788" s="44"/>
      <c r="N788" s="44"/>
      <c r="O788" s="44"/>
      <c r="P788" s="41" t="s">
        <v>154</v>
      </c>
      <c r="Q788" s="85">
        <v>43697</v>
      </c>
      <c r="R788" s="66"/>
    </row>
    <row r="789" spans="1:18">
      <c r="A789" s="41"/>
      <c r="B789" s="41" t="s">
        <v>191</v>
      </c>
      <c r="C789" s="41" t="s">
        <v>177</v>
      </c>
      <c r="D789" s="42" t="s">
        <v>191</v>
      </c>
      <c r="E789" s="43" t="s">
        <v>28</v>
      </c>
      <c r="F789" s="43">
        <v>1</v>
      </c>
      <c r="G789" s="44">
        <v>1.5</v>
      </c>
      <c r="H789" s="44">
        <v>1.5</v>
      </c>
      <c r="I789" s="44">
        <v>1.5</v>
      </c>
      <c r="J789" s="44"/>
      <c r="K789" s="44"/>
      <c r="L789" s="44"/>
      <c r="M789" s="44"/>
      <c r="N789" s="44"/>
      <c r="O789" s="44"/>
      <c r="P789" s="41" t="s">
        <v>154</v>
      </c>
      <c r="Q789" s="85">
        <v>43526</v>
      </c>
      <c r="R789" s="66"/>
    </row>
    <row r="790" spans="1:18">
      <c r="A790" s="41"/>
      <c r="B790" s="41" t="s">
        <v>292</v>
      </c>
      <c r="C790" s="41" t="s">
        <v>291</v>
      </c>
      <c r="D790" s="42" t="s">
        <v>292</v>
      </c>
      <c r="E790" s="43" t="s">
        <v>499</v>
      </c>
      <c r="F790" s="43">
        <v>1</v>
      </c>
      <c r="G790" s="44">
        <v>1.5</v>
      </c>
      <c r="H790" s="44">
        <v>1.5</v>
      </c>
      <c r="I790" s="44">
        <v>1.5</v>
      </c>
      <c r="J790" s="44"/>
      <c r="K790" s="44"/>
      <c r="L790" s="44"/>
      <c r="M790" s="44"/>
      <c r="N790" s="44"/>
      <c r="O790" s="44"/>
      <c r="P790" s="41" t="s">
        <v>154</v>
      </c>
      <c r="Q790" s="85">
        <v>43697</v>
      </c>
      <c r="R790" s="66"/>
    </row>
    <row r="791" spans="1:18">
      <c r="A791" s="40" t="s">
        <v>1002</v>
      </c>
      <c r="B791" s="41" t="s">
        <v>570</v>
      </c>
      <c r="C791" s="41" t="s">
        <v>69</v>
      </c>
      <c r="D791" s="42" t="str">
        <f>IF(C791="","",VLOOKUP(C791,[12]采购品目表!A$1:B$65536,2,FALSE))</f>
        <v>办公消耗用品及类似物品</v>
      </c>
      <c r="E791" s="43" t="s">
        <v>28</v>
      </c>
      <c r="F791" s="43">
        <v>1</v>
      </c>
      <c r="G791" s="44">
        <v>5</v>
      </c>
      <c r="H791" s="44">
        <v>5</v>
      </c>
      <c r="I791" s="44"/>
      <c r="J791" s="44"/>
      <c r="K791" s="44"/>
      <c r="L791" s="44">
        <v>5</v>
      </c>
      <c r="M791" s="44"/>
      <c r="N791" s="44"/>
      <c r="O791" s="44"/>
      <c r="P791" s="41" t="s">
        <v>154</v>
      </c>
      <c r="Q791" s="43">
        <v>20190822</v>
      </c>
      <c r="R791" s="55"/>
    </row>
    <row r="792" spans="1:18">
      <c r="A792" s="45"/>
      <c r="B792" s="41" t="s">
        <v>1003</v>
      </c>
      <c r="C792" s="41" t="s">
        <v>309</v>
      </c>
      <c r="D792" s="42" t="str">
        <f>IF(C792="","",VLOOKUP(C792,[12]采购品目表!A$1:B$65536,2,FALSE))</f>
        <v>其他建筑工程</v>
      </c>
      <c r="E792" s="43" t="s">
        <v>42</v>
      </c>
      <c r="F792" s="43">
        <v>1</v>
      </c>
      <c r="G792" s="44">
        <v>214.8975</v>
      </c>
      <c r="H792" s="44"/>
      <c r="I792" s="44"/>
      <c r="J792" s="44"/>
      <c r="K792" s="44"/>
      <c r="L792" s="44"/>
      <c r="M792" s="44"/>
      <c r="N792" s="44"/>
      <c r="O792" s="44"/>
      <c r="P792" s="41" t="s">
        <v>1003</v>
      </c>
      <c r="Q792" s="43">
        <v>20190828</v>
      </c>
      <c r="R792" s="55"/>
    </row>
    <row r="793" spans="1:18">
      <c r="A793" s="45"/>
      <c r="B793" s="41" t="s">
        <v>1004</v>
      </c>
      <c r="C793" s="41" t="s">
        <v>184</v>
      </c>
      <c r="D793" s="42" t="str">
        <f>IF(C793="","",VLOOKUP(C793,[12]采购品目表!A$1:B$65536,2,FALSE))</f>
        <v>台式计算机</v>
      </c>
      <c r="E793" s="43" t="s">
        <v>128</v>
      </c>
      <c r="F793" s="43">
        <v>3</v>
      </c>
      <c r="G793" s="44">
        <v>0.588</v>
      </c>
      <c r="H793" s="44">
        <v>1.77</v>
      </c>
      <c r="I793" s="44"/>
      <c r="J793" s="44"/>
      <c r="K793" s="44"/>
      <c r="L793" s="44">
        <v>1.77</v>
      </c>
      <c r="M793" s="44"/>
      <c r="N793" s="44"/>
      <c r="O793" s="44"/>
      <c r="P793" s="41" t="s">
        <v>154</v>
      </c>
      <c r="Q793" s="43">
        <v>20190528</v>
      </c>
      <c r="R793" s="55"/>
    </row>
    <row r="794" spans="1:18">
      <c r="A794" s="56"/>
      <c r="B794" s="41" t="s">
        <v>1005</v>
      </c>
      <c r="C794" s="41" t="s">
        <v>309</v>
      </c>
      <c r="D794" s="42" t="str">
        <f>IF(C794="","",VLOOKUP(C794,[12]采购品目表!A$1:B$65536,2,FALSE))</f>
        <v>其他建筑工程</v>
      </c>
      <c r="E794" s="43" t="s">
        <v>42</v>
      </c>
      <c r="F794" s="43">
        <v>1</v>
      </c>
      <c r="G794" s="44">
        <v>215</v>
      </c>
      <c r="H794" s="44">
        <v>215</v>
      </c>
      <c r="I794" s="44"/>
      <c r="J794" s="44"/>
      <c r="K794" s="44"/>
      <c r="L794" s="44">
        <v>10.2</v>
      </c>
      <c r="M794" s="44"/>
      <c r="N794" s="44"/>
      <c r="O794" s="44">
        <v>204.8</v>
      </c>
      <c r="P794" s="41" t="s">
        <v>1005</v>
      </c>
      <c r="Q794" s="43">
        <v>20190404</v>
      </c>
      <c r="R794" s="55"/>
    </row>
    <row r="795" customHeight="1" spans="1:18">
      <c r="A795" s="40" t="s">
        <v>1006</v>
      </c>
      <c r="B795" s="41" t="s">
        <v>170</v>
      </c>
      <c r="C795" s="41" t="s">
        <v>560</v>
      </c>
      <c r="D795" s="42" t="s">
        <v>561</v>
      </c>
      <c r="E795" s="43" t="s">
        <v>128</v>
      </c>
      <c r="F795" s="43">
        <v>1</v>
      </c>
      <c r="G795" s="44">
        <v>1</v>
      </c>
      <c r="H795" s="44">
        <v>1</v>
      </c>
      <c r="I795" s="44">
        <v>1</v>
      </c>
      <c r="J795" s="44"/>
      <c r="K795" s="44"/>
      <c r="L795" s="44"/>
      <c r="M795" s="44"/>
      <c r="N795" s="44"/>
      <c r="O795" s="44"/>
      <c r="P795" s="41" t="s">
        <v>160</v>
      </c>
      <c r="Q795" s="43">
        <v>20191201</v>
      </c>
      <c r="R795" s="66">
        <v>22</v>
      </c>
    </row>
    <row r="796" spans="1:18">
      <c r="A796" s="45"/>
      <c r="B796" s="41" t="s">
        <v>570</v>
      </c>
      <c r="C796" s="41" t="s">
        <v>69</v>
      </c>
      <c r="D796" s="42" t="s">
        <v>70</v>
      </c>
      <c r="E796" s="43" t="s">
        <v>28</v>
      </c>
      <c r="F796" s="43">
        <v>1</v>
      </c>
      <c r="G796" s="44">
        <v>5</v>
      </c>
      <c r="H796" s="44">
        <v>5</v>
      </c>
      <c r="I796" s="44">
        <v>5</v>
      </c>
      <c r="J796" s="44"/>
      <c r="K796" s="44"/>
      <c r="L796" s="44"/>
      <c r="M796" s="44"/>
      <c r="N796" s="44"/>
      <c r="O796" s="44"/>
      <c r="P796" s="41" t="s">
        <v>928</v>
      </c>
      <c r="Q796" s="43"/>
      <c r="R796" s="66"/>
    </row>
    <row r="797" spans="1:18">
      <c r="A797" s="45"/>
      <c r="B797" s="41" t="s">
        <v>929</v>
      </c>
      <c r="C797" s="41" t="s">
        <v>930</v>
      </c>
      <c r="D797" s="42" t="s">
        <v>931</v>
      </c>
      <c r="E797" s="43" t="s">
        <v>28</v>
      </c>
      <c r="F797" s="43">
        <v>1</v>
      </c>
      <c r="G797" s="44">
        <v>3</v>
      </c>
      <c r="H797" s="44">
        <v>3</v>
      </c>
      <c r="I797" s="44">
        <v>3</v>
      </c>
      <c r="J797" s="44"/>
      <c r="K797" s="44"/>
      <c r="L797" s="44"/>
      <c r="M797" s="44"/>
      <c r="N797" s="44"/>
      <c r="O797" s="44"/>
      <c r="P797" s="41" t="s">
        <v>928</v>
      </c>
      <c r="Q797" s="43"/>
      <c r="R797" s="66"/>
    </row>
    <row r="798" spans="1:18">
      <c r="A798" s="45"/>
      <c r="B798" s="41" t="s">
        <v>183</v>
      </c>
      <c r="C798" s="41" t="s">
        <v>184</v>
      </c>
      <c r="D798" s="42" t="s">
        <v>238</v>
      </c>
      <c r="E798" s="43" t="s">
        <v>128</v>
      </c>
      <c r="F798" s="43">
        <v>4</v>
      </c>
      <c r="G798" s="44">
        <v>3</v>
      </c>
      <c r="H798" s="44">
        <v>3</v>
      </c>
      <c r="I798" s="44">
        <v>3</v>
      </c>
      <c r="J798" s="44"/>
      <c r="K798" s="44"/>
      <c r="L798" s="44"/>
      <c r="M798" s="44"/>
      <c r="N798" s="44"/>
      <c r="O798" s="44"/>
      <c r="P798" s="41" t="s">
        <v>928</v>
      </c>
      <c r="Q798" s="43"/>
      <c r="R798" s="66"/>
    </row>
    <row r="799" spans="1:18">
      <c r="A799" s="45"/>
      <c r="B799" s="41" t="s">
        <v>163</v>
      </c>
      <c r="C799" s="41" t="s">
        <v>164</v>
      </c>
      <c r="D799" s="42" t="s">
        <v>163</v>
      </c>
      <c r="E799" s="43" t="s">
        <v>128</v>
      </c>
      <c r="F799" s="43">
        <v>10</v>
      </c>
      <c r="G799" s="44">
        <v>0.5</v>
      </c>
      <c r="H799" s="44">
        <v>5</v>
      </c>
      <c r="I799" s="44">
        <v>5</v>
      </c>
      <c r="J799" s="44"/>
      <c r="K799" s="44"/>
      <c r="L799" s="44"/>
      <c r="M799" s="44"/>
      <c r="N799" s="44"/>
      <c r="O799" s="44"/>
      <c r="P799" s="41" t="s">
        <v>928</v>
      </c>
      <c r="Q799" s="43"/>
      <c r="R799" s="66"/>
    </row>
    <row r="800" spans="1:18">
      <c r="A800" s="45"/>
      <c r="B800" s="41" t="s">
        <v>1007</v>
      </c>
      <c r="C800" s="41" t="s">
        <v>220</v>
      </c>
      <c r="D800" s="42" t="s">
        <v>388</v>
      </c>
      <c r="E800" s="43" t="s">
        <v>439</v>
      </c>
      <c r="F800" s="43">
        <v>1</v>
      </c>
      <c r="G800" s="44">
        <v>3</v>
      </c>
      <c r="H800" s="44">
        <v>3</v>
      </c>
      <c r="I800" s="44">
        <v>3</v>
      </c>
      <c r="J800" s="44"/>
      <c r="K800" s="44"/>
      <c r="L800" s="44"/>
      <c r="M800" s="44"/>
      <c r="N800" s="44"/>
      <c r="O800" s="44"/>
      <c r="P800" s="41" t="s">
        <v>928</v>
      </c>
      <c r="Q800" s="43"/>
      <c r="R800" s="66"/>
    </row>
    <row r="801" spans="1:18">
      <c r="A801" s="45"/>
      <c r="B801" s="41" t="s">
        <v>197</v>
      </c>
      <c r="C801" s="41" t="s">
        <v>1008</v>
      </c>
      <c r="D801" s="42" t="s">
        <v>1009</v>
      </c>
      <c r="E801" s="43" t="s">
        <v>28</v>
      </c>
      <c r="F801" s="43">
        <v>1</v>
      </c>
      <c r="G801" s="44">
        <v>4</v>
      </c>
      <c r="H801" s="44">
        <v>4</v>
      </c>
      <c r="I801" s="44">
        <v>4</v>
      </c>
      <c r="J801" s="44"/>
      <c r="K801" s="44"/>
      <c r="L801" s="44"/>
      <c r="M801" s="44"/>
      <c r="N801" s="44"/>
      <c r="O801" s="44"/>
      <c r="P801" s="41" t="s">
        <v>928</v>
      </c>
      <c r="Q801" s="43"/>
      <c r="R801" s="66"/>
    </row>
    <row r="802" spans="1:18">
      <c r="A802" s="45"/>
      <c r="B802" s="41" t="s">
        <v>271</v>
      </c>
      <c r="C802" s="41" t="s">
        <v>270</v>
      </c>
      <c r="D802" s="42" t="s">
        <v>271</v>
      </c>
      <c r="E802" s="43" t="s">
        <v>42</v>
      </c>
      <c r="F802" s="43">
        <v>1</v>
      </c>
      <c r="G802" s="44">
        <v>16</v>
      </c>
      <c r="H802" s="44">
        <v>16</v>
      </c>
      <c r="I802" s="44">
        <v>16</v>
      </c>
      <c r="J802" s="44"/>
      <c r="K802" s="44"/>
      <c r="L802" s="44"/>
      <c r="M802" s="44"/>
      <c r="N802" s="44"/>
      <c r="O802" s="44"/>
      <c r="P802" s="41" t="s">
        <v>928</v>
      </c>
      <c r="Q802" s="43"/>
      <c r="R802" s="66"/>
    </row>
    <row r="803" spans="1:18">
      <c r="A803" s="56"/>
      <c r="B803" s="92" t="s">
        <v>488</v>
      </c>
      <c r="C803" s="154" t="s">
        <v>169</v>
      </c>
      <c r="D803" s="42" t="s">
        <v>488</v>
      </c>
      <c r="E803" s="43" t="s">
        <v>28</v>
      </c>
      <c r="F803" s="43">
        <v>1</v>
      </c>
      <c r="G803" s="44">
        <v>2</v>
      </c>
      <c r="H803" s="44">
        <v>2</v>
      </c>
      <c r="I803" s="44">
        <v>2</v>
      </c>
      <c r="J803" s="44"/>
      <c r="K803" s="44"/>
      <c r="L803" s="44"/>
      <c r="M803" s="44"/>
      <c r="N803" s="44"/>
      <c r="O803" s="44"/>
      <c r="P803" s="41" t="s">
        <v>928</v>
      </c>
      <c r="Q803" s="43"/>
      <c r="R803" s="66"/>
    </row>
    <row r="804" spans="1:18">
      <c r="A804" s="40" t="s">
        <v>1010</v>
      </c>
      <c r="B804" s="41" t="s">
        <v>156</v>
      </c>
      <c r="C804" s="41" t="s">
        <v>157</v>
      </c>
      <c r="D804" s="42" t="s">
        <v>156</v>
      </c>
      <c r="E804" s="43" t="s">
        <v>54</v>
      </c>
      <c r="F804" s="43">
        <v>1</v>
      </c>
      <c r="G804" s="44">
        <v>1.1</v>
      </c>
      <c r="H804" s="44">
        <v>1.1</v>
      </c>
      <c r="I804" s="44">
        <v>0</v>
      </c>
      <c r="J804" s="44">
        <v>0</v>
      </c>
      <c r="K804" s="44">
        <v>0</v>
      </c>
      <c r="L804" s="44">
        <v>1.1</v>
      </c>
      <c r="M804" s="44"/>
      <c r="N804" s="44"/>
      <c r="O804" s="44"/>
      <c r="P804" s="41"/>
      <c r="Q804" s="43">
        <v>20190307</v>
      </c>
      <c r="R804" s="55"/>
    </row>
    <row r="805" spans="1:18">
      <c r="A805" s="45"/>
      <c r="B805" s="42" t="s">
        <v>152</v>
      </c>
      <c r="C805" s="41" t="s">
        <v>153</v>
      </c>
      <c r="D805" s="42" t="s">
        <v>152</v>
      </c>
      <c r="E805" s="43" t="s">
        <v>42</v>
      </c>
      <c r="F805" s="43">
        <v>1</v>
      </c>
      <c r="G805" s="44">
        <v>8.4</v>
      </c>
      <c r="H805" s="44">
        <v>8.4</v>
      </c>
      <c r="I805" s="44">
        <v>0</v>
      </c>
      <c r="J805" s="44">
        <v>0</v>
      </c>
      <c r="K805" s="44">
        <v>0</v>
      </c>
      <c r="L805" s="44">
        <v>8.4</v>
      </c>
      <c r="M805" s="44"/>
      <c r="N805" s="44"/>
      <c r="O805" s="44"/>
      <c r="P805" s="41"/>
      <c r="Q805" s="43">
        <v>20190401</v>
      </c>
      <c r="R805" s="55"/>
    </row>
    <row r="806" spans="1:18">
      <c r="A806" s="45"/>
      <c r="B806" s="42" t="s">
        <v>191</v>
      </c>
      <c r="C806" s="41" t="s">
        <v>177</v>
      </c>
      <c r="D806" s="42" t="s">
        <v>191</v>
      </c>
      <c r="E806" s="43" t="s">
        <v>28</v>
      </c>
      <c r="F806" s="43">
        <v>1</v>
      </c>
      <c r="G806" s="44">
        <v>3.47</v>
      </c>
      <c r="H806" s="44">
        <v>3.47</v>
      </c>
      <c r="I806" s="44">
        <v>0</v>
      </c>
      <c r="J806" s="44">
        <v>0</v>
      </c>
      <c r="K806" s="44">
        <v>0</v>
      </c>
      <c r="L806" s="44">
        <v>3.47</v>
      </c>
      <c r="M806" s="44"/>
      <c r="N806" s="44"/>
      <c r="O806" s="44"/>
      <c r="P806" s="41"/>
      <c r="Q806" s="43">
        <v>20190401</v>
      </c>
      <c r="R806" s="55"/>
    </row>
    <row r="807" spans="1:18">
      <c r="A807" s="45"/>
      <c r="B807" s="42" t="s">
        <v>152</v>
      </c>
      <c r="C807" s="41" t="s">
        <v>153</v>
      </c>
      <c r="D807" s="42" t="s">
        <v>152</v>
      </c>
      <c r="E807" s="43" t="s">
        <v>42</v>
      </c>
      <c r="F807" s="43">
        <v>1</v>
      </c>
      <c r="G807" s="44">
        <v>4</v>
      </c>
      <c r="H807" s="44">
        <v>4</v>
      </c>
      <c r="I807" s="44">
        <v>0</v>
      </c>
      <c r="J807" s="44">
        <v>0</v>
      </c>
      <c r="K807" s="44">
        <v>0</v>
      </c>
      <c r="L807" s="44">
        <v>4</v>
      </c>
      <c r="M807" s="44"/>
      <c r="N807" s="44"/>
      <c r="O807" s="44"/>
      <c r="P807" s="41"/>
      <c r="Q807" s="43">
        <v>20190401</v>
      </c>
      <c r="R807" s="55"/>
    </row>
    <row r="808" spans="1:18">
      <c r="A808" s="45"/>
      <c r="B808" s="42" t="s">
        <v>56</v>
      </c>
      <c r="C808" s="41" t="s">
        <v>55</v>
      </c>
      <c r="D808" s="42" t="s">
        <v>56</v>
      </c>
      <c r="E808" s="43" t="s">
        <v>28</v>
      </c>
      <c r="F808" s="43">
        <v>1</v>
      </c>
      <c r="G808" s="44">
        <v>4.985</v>
      </c>
      <c r="H808" s="44">
        <v>4.99</v>
      </c>
      <c r="I808" s="44">
        <v>0</v>
      </c>
      <c r="J808" s="44">
        <v>0</v>
      </c>
      <c r="K808" s="44">
        <v>0</v>
      </c>
      <c r="L808" s="44">
        <v>4.99</v>
      </c>
      <c r="M808" s="44"/>
      <c r="N808" s="44"/>
      <c r="O808" s="44"/>
      <c r="P808" s="41"/>
      <c r="Q808" s="43">
        <v>20190401</v>
      </c>
      <c r="R808" s="55"/>
    </row>
    <row r="809" spans="1:18">
      <c r="A809" s="45"/>
      <c r="B809" s="42" t="s">
        <v>53</v>
      </c>
      <c r="C809" s="41" t="s">
        <v>52</v>
      </c>
      <c r="D809" s="42" t="s">
        <v>53</v>
      </c>
      <c r="E809" s="43" t="s">
        <v>54</v>
      </c>
      <c r="F809" s="43">
        <v>1</v>
      </c>
      <c r="G809" s="44">
        <v>4.6</v>
      </c>
      <c r="H809" s="44">
        <v>4.6</v>
      </c>
      <c r="I809" s="44">
        <v>0</v>
      </c>
      <c r="J809" s="44">
        <v>0</v>
      </c>
      <c r="K809" s="44">
        <v>0</v>
      </c>
      <c r="L809" s="44">
        <v>4.6</v>
      </c>
      <c r="M809" s="44"/>
      <c r="N809" s="44"/>
      <c r="O809" s="44"/>
      <c r="P809" s="41"/>
      <c r="Q809" s="43">
        <v>20190412</v>
      </c>
      <c r="R809" s="55"/>
    </row>
    <row r="810" spans="1:18">
      <c r="A810" s="45"/>
      <c r="B810" s="42" t="s">
        <v>76</v>
      </c>
      <c r="C810" s="41" t="s">
        <v>75</v>
      </c>
      <c r="D810" s="42" t="s">
        <v>76</v>
      </c>
      <c r="E810" s="43" t="s">
        <v>42</v>
      </c>
      <c r="F810" s="43">
        <v>1</v>
      </c>
      <c r="G810" s="44">
        <v>19.872209</v>
      </c>
      <c r="H810" s="44">
        <v>19.872209</v>
      </c>
      <c r="I810" s="44">
        <v>0</v>
      </c>
      <c r="J810" s="44">
        <v>0</v>
      </c>
      <c r="K810" s="44">
        <v>0</v>
      </c>
      <c r="L810" s="44">
        <v>19.872209</v>
      </c>
      <c r="M810" s="44"/>
      <c r="N810" s="44"/>
      <c r="O810" s="44"/>
      <c r="P810" s="41"/>
      <c r="Q810" s="43">
        <v>20190424</v>
      </c>
      <c r="R810" s="55"/>
    </row>
    <row r="811" spans="1:18">
      <c r="A811" s="45"/>
      <c r="B811" s="42" t="s">
        <v>211</v>
      </c>
      <c r="C811" s="41" t="s">
        <v>210</v>
      </c>
      <c r="D811" s="42" t="s">
        <v>211</v>
      </c>
      <c r="E811" s="43" t="s">
        <v>28</v>
      </c>
      <c r="F811" s="43">
        <v>1</v>
      </c>
      <c r="G811" s="44">
        <v>5</v>
      </c>
      <c r="H811" s="44">
        <v>5</v>
      </c>
      <c r="I811" s="44">
        <v>0</v>
      </c>
      <c r="J811" s="44">
        <v>0</v>
      </c>
      <c r="K811" s="44">
        <v>0</v>
      </c>
      <c r="L811" s="44">
        <v>5</v>
      </c>
      <c r="M811" s="44"/>
      <c r="N811" s="44"/>
      <c r="O811" s="44"/>
      <c r="P811" s="41"/>
      <c r="Q811" s="43">
        <v>20190429</v>
      </c>
      <c r="R811" s="55"/>
    </row>
    <row r="812" spans="1:18">
      <c r="A812" s="45"/>
      <c r="B812" s="42" t="s">
        <v>191</v>
      </c>
      <c r="C812" s="41" t="s">
        <v>177</v>
      </c>
      <c r="D812" s="42" t="s">
        <v>191</v>
      </c>
      <c r="E812" s="43" t="s">
        <v>28</v>
      </c>
      <c r="F812" s="43">
        <v>1</v>
      </c>
      <c r="G812" s="44">
        <v>2.738</v>
      </c>
      <c r="H812" s="44">
        <v>2.738</v>
      </c>
      <c r="I812" s="44">
        <v>0</v>
      </c>
      <c r="J812" s="44">
        <v>0</v>
      </c>
      <c r="K812" s="44">
        <v>0</v>
      </c>
      <c r="L812" s="44">
        <v>2.738</v>
      </c>
      <c r="M812" s="44"/>
      <c r="N812" s="44"/>
      <c r="O812" s="44"/>
      <c r="P812" s="41"/>
      <c r="Q812" s="43">
        <v>20190703</v>
      </c>
      <c r="R812" s="55"/>
    </row>
    <row r="813" spans="1:18">
      <c r="A813" s="45"/>
      <c r="B813" s="42" t="s">
        <v>238</v>
      </c>
      <c r="C813" s="41" t="s">
        <v>184</v>
      </c>
      <c r="D813" s="42" t="s">
        <v>238</v>
      </c>
      <c r="E813" s="43" t="s">
        <v>28</v>
      </c>
      <c r="F813" s="43">
        <v>1</v>
      </c>
      <c r="G813" s="44">
        <v>2.105</v>
      </c>
      <c r="H813" s="44">
        <v>2.105</v>
      </c>
      <c r="I813" s="44">
        <v>0</v>
      </c>
      <c r="J813" s="44">
        <v>0</v>
      </c>
      <c r="K813" s="44">
        <v>0</v>
      </c>
      <c r="L813" s="44">
        <v>2.105</v>
      </c>
      <c r="M813" s="44"/>
      <c r="N813" s="44"/>
      <c r="O813" s="44"/>
      <c r="P813" s="41"/>
      <c r="Q813" s="43">
        <v>20190703</v>
      </c>
      <c r="R813" s="55"/>
    </row>
    <row r="814" spans="1:18">
      <c r="A814" s="45"/>
      <c r="B814" s="42" t="s">
        <v>238</v>
      </c>
      <c r="C814" s="41" t="s">
        <v>184</v>
      </c>
      <c r="D814" s="42" t="s">
        <v>238</v>
      </c>
      <c r="E814" s="43" t="s">
        <v>54</v>
      </c>
      <c r="F814" s="43">
        <v>1</v>
      </c>
      <c r="G814" s="44">
        <v>0.65</v>
      </c>
      <c r="H814" s="44">
        <v>0.65</v>
      </c>
      <c r="I814" s="44">
        <v>0</v>
      </c>
      <c r="J814" s="44">
        <v>0</v>
      </c>
      <c r="K814" s="44">
        <v>0</v>
      </c>
      <c r="L814" s="44">
        <v>0.65</v>
      </c>
      <c r="M814" s="44"/>
      <c r="N814" s="44"/>
      <c r="O814" s="44"/>
      <c r="P814" s="41"/>
      <c r="Q814" s="43">
        <v>20190704</v>
      </c>
      <c r="R814" s="55"/>
    </row>
    <row r="815" spans="1:18">
      <c r="A815" s="45"/>
      <c r="B815" s="42" t="s">
        <v>1011</v>
      </c>
      <c r="C815" s="41" t="s">
        <v>179</v>
      </c>
      <c r="D815" s="42" t="s">
        <v>1011</v>
      </c>
      <c r="E815" s="43" t="s">
        <v>54</v>
      </c>
      <c r="F815" s="43">
        <v>1</v>
      </c>
      <c r="G815" s="44">
        <v>0.9</v>
      </c>
      <c r="H815" s="44">
        <v>0.9</v>
      </c>
      <c r="I815" s="44">
        <v>0</v>
      </c>
      <c r="J815" s="44">
        <v>0</v>
      </c>
      <c r="K815" s="44">
        <v>0</v>
      </c>
      <c r="L815" s="44">
        <v>0.9</v>
      </c>
      <c r="M815" s="44"/>
      <c r="N815" s="44"/>
      <c r="O815" s="44"/>
      <c r="P815" s="41"/>
      <c r="Q815" s="43">
        <v>20190704</v>
      </c>
      <c r="R815" s="55"/>
    </row>
    <row r="816" spans="1:18">
      <c r="A816" s="45"/>
      <c r="B816" s="42" t="s">
        <v>174</v>
      </c>
      <c r="C816" s="41" t="s">
        <v>175</v>
      </c>
      <c r="D816" s="42" t="s">
        <v>174</v>
      </c>
      <c r="E816" s="43" t="s">
        <v>54</v>
      </c>
      <c r="F816" s="43">
        <v>3</v>
      </c>
      <c r="G816" s="44">
        <v>0.185</v>
      </c>
      <c r="H816" s="44">
        <v>0.555</v>
      </c>
      <c r="I816" s="44">
        <v>0</v>
      </c>
      <c r="J816" s="44">
        <v>0</v>
      </c>
      <c r="K816" s="44">
        <v>0</v>
      </c>
      <c r="L816" s="44">
        <v>0.555</v>
      </c>
      <c r="M816" s="44"/>
      <c r="N816" s="44"/>
      <c r="O816" s="44"/>
      <c r="P816" s="41"/>
      <c r="Q816" s="43">
        <v>20190704</v>
      </c>
      <c r="R816" s="55"/>
    </row>
    <row r="817" spans="1:18">
      <c r="A817" s="45"/>
      <c r="B817" s="42" t="s">
        <v>76</v>
      </c>
      <c r="C817" s="41" t="s">
        <v>75</v>
      </c>
      <c r="D817" s="42" t="s">
        <v>76</v>
      </c>
      <c r="E817" s="43" t="s">
        <v>42</v>
      </c>
      <c r="F817" s="43">
        <v>1</v>
      </c>
      <c r="G817" s="44">
        <v>30</v>
      </c>
      <c r="H817" s="44">
        <v>30</v>
      </c>
      <c r="I817" s="44">
        <v>0</v>
      </c>
      <c r="J817" s="44">
        <v>0</v>
      </c>
      <c r="K817" s="44">
        <v>0</v>
      </c>
      <c r="L817" s="44">
        <v>30</v>
      </c>
      <c r="M817" s="44"/>
      <c r="N817" s="44"/>
      <c r="O817" s="44"/>
      <c r="P817" s="41"/>
      <c r="Q817" s="43"/>
      <c r="R817" s="55"/>
    </row>
    <row r="818" spans="1:18">
      <c r="A818" s="45"/>
      <c r="B818" s="42" t="s">
        <v>191</v>
      </c>
      <c r="C818" s="41" t="s">
        <v>177</v>
      </c>
      <c r="D818" s="42" t="s">
        <v>191</v>
      </c>
      <c r="E818" s="43" t="s">
        <v>28</v>
      </c>
      <c r="F818" s="43">
        <v>1</v>
      </c>
      <c r="G818" s="44">
        <v>8</v>
      </c>
      <c r="H818" s="44">
        <v>8</v>
      </c>
      <c r="I818" s="44">
        <v>0</v>
      </c>
      <c r="J818" s="44">
        <v>0</v>
      </c>
      <c r="K818" s="44">
        <v>0</v>
      </c>
      <c r="L818" s="44">
        <v>8</v>
      </c>
      <c r="M818" s="44"/>
      <c r="N818" s="44"/>
      <c r="O818" s="44"/>
      <c r="P818" s="41"/>
      <c r="Q818" s="43"/>
      <c r="R818" s="55"/>
    </row>
    <row r="819" spans="1:18">
      <c r="A819" s="45"/>
      <c r="B819" s="42" t="s">
        <v>152</v>
      </c>
      <c r="C819" s="41" t="s">
        <v>153</v>
      </c>
      <c r="D819" s="42" t="s">
        <v>152</v>
      </c>
      <c r="E819" s="43" t="s">
        <v>42</v>
      </c>
      <c r="F819" s="43">
        <v>1</v>
      </c>
      <c r="G819" s="44">
        <v>5</v>
      </c>
      <c r="H819" s="44">
        <v>5</v>
      </c>
      <c r="I819" s="44">
        <v>0</v>
      </c>
      <c r="J819" s="44">
        <v>0</v>
      </c>
      <c r="K819" s="44">
        <v>0</v>
      </c>
      <c r="L819" s="44">
        <v>5</v>
      </c>
      <c r="M819" s="44"/>
      <c r="N819" s="44"/>
      <c r="O819" s="44"/>
      <c r="P819" s="41"/>
      <c r="Q819" s="43"/>
      <c r="R819" s="55"/>
    </row>
    <row r="820" spans="1:18">
      <c r="A820" s="45"/>
      <c r="B820" s="42" t="s">
        <v>56</v>
      </c>
      <c r="C820" s="41" t="s">
        <v>55</v>
      </c>
      <c r="D820" s="42" t="s">
        <v>56</v>
      </c>
      <c r="E820" s="43" t="s">
        <v>28</v>
      </c>
      <c r="F820" s="43">
        <v>1</v>
      </c>
      <c r="G820" s="44">
        <v>8</v>
      </c>
      <c r="H820" s="44">
        <v>8</v>
      </c>
      <c r="I820" s="44">
        <v>0</v>
      </c>
      <c r="J820" s="44">
        <v>0</v>
      </c>
      <c r="K820" s="44">
        <v>0</v>
      </c>
      <c r="L820" s="44">
        <v>8</v>
      </c>
      <c r="M820" s="44"/>
      <c r="N820" s="44"/>
      <c r="O820" s="44"/>
      <c r="P820" s="41"/>
      <c r="Q820" s="43"/>
      <c r="R820" s="55"/>
    </row>
    <row r="821" spans="1:18">
      <c r="A821" s="45"/>
      <c r="B821" s="42" t="s">
        <v>201</v>
      </c>
      <c r="C821" s="41" t="s">
        <v>200</v>
      </c>
      <c r="D821" s="42" t="s">
        <v>201</v>
      </c>
      <c r="E821" s="43" t="s">
        <v>28</v>
      </c>
      <c r="F821" s="43">
        <v>1</v>
      </c>
      <c r="G821" s="44">
        <v>3</v>
      </c>
      <c r="H821" s="44">
        <v>3</v>
      </c>
      <c r="I821" s="44">
        <v>0</v>
      </c>
      <c r="J821" s="44">
        <v>0</v>
      </c>
      <c r="K821" s="44">
        <v>0</v>
      </c>
      <c r="L821" s="44">
        <v>3</v>
      </c>
      <c r="M821" s="44"/>
      <c r="N821" s="44"/>
      <c r="O821" s="44"/>
      <c r="P821" s="41"/>
      <c r="Q821" s="43"/>
      <c r="R821" s="55"/>
    </row>
    <row r="822" spans="1:18">
      <c r="A822" s="45"/>
      <c r="B822" s="42" t="s">
        <v>488</v>
      </c>
      <c r="C822" s="41" t="s">
        <v>169</v>
      </c>
      <c r="D822" s="42" t="s">
        <v>488</v>
      </c>
      <c r="E822" s="43" t="s">
        <v>28</v>
      </c>
      <c r="F822" s="43">
        <v>1</v>
      </c>
      <c r="G822" s="44">
        <v>4</v>
      </c>
      <c r="H822" s="44">
        <v>4</v>
      </c>
      <c r="I822" s="44">
        <v>0</v>
      </c>
      <c r="J822" s="44">
        <v>0</v>
      </c>
      <c r="K822" s="44">
        <v>0</v>
      </c>
      <c r="L822" s="44">
        <v>4</v>
      </c>
      <c r="M822" s="44"/>
      <c r="N822" s="44"/>
      <c r="O822" s="44"/>
      <c r="P822" s="41"/>
      <c r="Q822" s="43"/>
      <c r="R822" s="55"/>
    </row>
    <row r="823" spans="1:18">
      <c r="A823" s="45"/>
      <c r="B823" s="42" t="s">
        <v>224</v>
      </c>
      <c r="C823" s="41" t="s">
        <v>223</v>
      </c>
      <c r="D823" s="42" t="s">
        <v>224</v>
      </c>
      <c r="E823" s="43" t="s">
        <v>28</v>
      </c>
      <c r="F823" s="43">
        <v>1</v>
      </c>
      <c r="G823" s="44">
        <v>2</v>
      </c>
      <c r="H823" s="44">
        <v>2</v>
      </c>
      <c r="I823" s="44">
        <v>0</v>
      </c>
      <c r="J823" s="44">
        <v>0</v>
      </c>
      <c r="K823" s="44">
        <v>0</v>
      </c>
      <c r="L823" s="44">
        <v>2</v>
      </c>
      <c r="M823" s="44"/>
      <c r="N823" s="44"/>
      <c r="O823" s="44"/>
      <c r="P823" s="41"/>
      <c r="Q823" s="43"/>
      <c r="R823" s="55"/>
    </row>
    <row r="824" spans="1:18">
      <c r="A824" s="45"/>
      <c r="B824" s="42" t="s">
        <v>345</v>
      </c>
      <c r="C824" s="41" t="s">
        <v>171</v>
      </c>
      <c r="D824" s="42" t="s">
        <v>345</v>
      </c>
      <c r="E824" s="43" t="s">
        <v>54</v>
      </c>
      <c r="F824" s="43">
        <v>1</v>
      </c>
      <c r="G824" s="44">
        <v>0.5</v>
      </c>
      <c r="H824" s="44">
        <v>0.5</v>
      </c>
      <c r="I824" s="44">
        <v>0</v>
      </c>
      <c r="J824" s="44">
        <v>0</v>
      </c>
      <c r="K824" s="44">
        <v>0</v>
      </c>
      <c r="L824" s="44">
        <v>0.5</v>
      </c>
      <c r="M824" s="44"/>
      <c r="N824" s="44"/>
      <c r="O824" s="44"/>
      <c r="P824" s="41"/>
      <c r="Q824" s="43"/>
      <c r="R824" s="55"/>
    </row>
    <row r="825" spans="1:18">
      <c r="A825" s="45"/>
      <c r="B825" s="42" t="s">
        <v>682</v>
      </c>
      <c r="C825" s="41" t="s">
        <v>1012</v>
      </c>
      <c r="D825" s="42" t="s">
        <v>682</v>
      </c>
      <c r="E825" s="43" t="s">
        <v>54</v>
      </c>
      <c r="F825" s="43">
        <v>1</v>
      </c>
      <c r="G825" s="44">
        <v>1.5</v>
      </c>
      <c r="H825" s="44">
        <v>1.5</v>
      </c>
      <c r="I825" s="44">
        <v>0</v>
      </c>
      <c r="J825" s="44">
        <v>1.5</v>
      </c>
      <c r="K825" s="44">
        <v>0</v>
      </c>
      <c r="L825" s="44">
        <v>0</v>
      </c>
      <c r="M825" s="44"/>
      <c r="N825" s="44"/>
      <c r="O825" s="44"/>
      <c r="P825" s="41"/>
      <c r="Q825" s="43"/>
      <c r="R825" s="55"/>
    </row>
    <row r="826" spans="1:18">
      <c r="A826" s="45"/>
      <c r="B826" s="42" t="s">
        <v>191</v>
      </c>
      <c r="C826" s="41" t="s">
        <v>177</v>
      </c>
      <c r="D826" s="42" t="s">
        <v>191</v>
      </c>
      <c r="E826" s="43" t="s">
        <v>28</v>
      </c>
      <c r="F826" s="43">
        <v>1</v>
      </c>
      <c r="G826" s="44">
        <v>1.5</v>
      </c>
      <c r="H826" s="44">
        <v>1.5</v>
      </c>
      <c r="I826" s="44">
        <v>0</v>
      </c>
      <c r="J826" s="44">
        <v>1.5</v>
      </c>
      <c r="K826" s="44">
        <v>0</v>
      </c>
      <c r="L826" s="44">
        <v>0</v>
      </c>
      <c r="M826" s="44"/>
      <c r="N826" s="44"/>
      <c r="O826" s="44"/>
      <c r="P826" s="41"/>
      <c r="Q826" s="43"/>
      <c r="R826" s="55"/>
    </row>
    <row r="827" spans="1:18">
      <c r="A827" s="56"/>
      <c r="B827" s="42" t="s">
        <v>238</v>
      </c>
      <c r="C827" s="41" t="s">
        <v>184</v>
      </c>
      <c r="D827" s="42" t="s">
        <v>238</v>
      </c>
      <c r="E827" s="43" t="s">
        <v>54</v>
      </c>
      <c r="F827" s="43">
        <v>1</v>
      </c>
      <c r="G827" s="44">
        <v>0.8</v>
      </c>
      <c r="H827" s="44">
        <v>0.8</v>
      </c>
      <c r="I827" s="44">
        <v>0</v>
      </c>
      <c r="J827" s="44">
        <v>0.8</v>
      </c>
      <c r="K827" s="44">
        <v>0</v>
      </c>
      <c r="L827" s="44">
        <v>0</v>
      </c>
      <c r="M827" s="44"/>
      <c r="N827" s="44"/>
      <c r="O827" s="44"/>
      <c r="P827" s="41"/>
      <c r="Q827" s="43"/>
      <c r="R827" s="55"/>
    </row>
    <row r="828" spans="1:18">
      <c r="A828" s="41" t="s">
        <v>1013</v>
      </c>
      <c r="B828" s="41" t="s">
        <v>1014</v>
      </c>
      <c r="C828" s="41" t="s">
        <v>157</v>
      </c>
      <c r="D828" s="42" t="s">
        <v>156</v>
      </c>
      <c r="E828" s="43" t="s">
        <v>54</v>
      </c>
      <c r="F828" s="43">
        <v>1</v>
      </c>
      <c r="G828" s="44">
        <v>0.65</v>
      </c>
      <c r="H828" s="44">
        <v>0.65</v>
      </c>
      <c r="I828" s="44">
        <v>0.65</v>
      </c>
      <c r="J828" s="44"/>
      <c r="K828" s="44"/>
      <c r="L828" s="44"/>
      <c r="M828" s="44"/>
      <c r="N828" s="44"/>
      <c r="O828" s="44"/>
      <c r="P828" s="41" t="s">
        <v>154</v>
      </c>
      <c r="Q828" s="43">
        <v>201905</v>
      </c>
      <c r="R828" s="55"/>
    </row>
    <row r="829" spans="1:18">
      <c r="A829" s="41"/>
      <c r="B829" s="41" t="s">
        <v>1014</v>
      </c>
      <c r="C829" s="41" t="s">
        <v>173</v>
      </c>
      <c r="D829" s="42" t="s">
        <v>172</v>
      </c>
      <c r="E829" s="43" t="s">
        <v>54</v>
      </c>
      <c r="F829" s="43">
        <v>1</v>
      </c>
      <c r="G829" s="44">
        <v>0.45</v>
      </c>
      <c r="H829" s="44">
        <v>0.45</v>
      </c>
      <c r="I829" s="44">
        <v>0.45</v>
      </c>
      <c r="J829" s="44"/>
      <c r="K829" s="44"/>
      <c r="L829" s="44"/>
      <c r="M829" s="44"/>
      <c r="N829" s="44"/>
      <c r="O829" s="44"/>
      <c r="P829" s="41" t="s">
        <v>154</v>
      </c>
      <c r="Q829" s="43">
        <v>201905</v>
      </c>
      <c r="R829" s="55"/>
    </row>
    <row r="830" spans="1:18">
      <c r="A830" s="41"/>
      <c r="B830" s="41" t="s">
        <v>1014</v>
      </c>
      <c r="C830" s="41" t="s">
        <v>1015</v>
      </c>
      <c r="D830" s="76" t="s">
        <v>1016</v>
      </c>
      <c r="E830" s="43" t="s">
        <v>54</v>
      </c>
      <c r="F830" s="43">
        <v>1</v>
      </c>
      <c r="G830" s="44">
        <v>0.13</v>
      </c>
      <c r="H830" s="44">
        <v>0.13</v>
      </c>
      <c r="I830" s="44">
        <v>0.13</v>
      </c>
      <c r="J830" s="44"/>
      <c r="K830" s="44"/>
      <c r="L830" s="44"/>
      <c r="M830" s="44"/>
      <c r="N830" s="44"/>
      <c r="O830" s="44"/>
      <c r="P830" s="41" t="s">
        <v>154</v>
      </c>
      <c r="Q830" s="43">
        <v>201905</v>
      </c>
      <c r="R830" s="55"/>
    </row>
    <row r="831" spans="1:18">
      <c r="A831" s="41"/>
      <c r="B831" s="41" t="s">
        <v>1017</v>
      </c>
      <c r="C831" s="41" t="s">
        <v>184</v>
      </c>
      <c r="D831" s="42" t="s">
        <v>238</v>
      </c>
      <c r="E831" s="43" t="s">
        <v>128</v>
      </c>
      <c r="F831" s="43">
        <v>1</v>
      </c>
      <c r="G831" s="44">
        <v>0.5207</v>
      </c>
      <c r="H831" s="44">
        <v>4.166</v>
      </c>
      <c r="I831" s="44">
        <v>4.166</v>
      </c>
      <c r="J831" s="44"/>
      <c r="K831" s="44"/>
      <c r="L831" s="44"/>
      <c r="M831" s="44"/>
      <c r="N831" s="44"/>
      <c r="O831" s="44"/>
      <c r="P831" s="41" t="s">
        <v>154</v>
      </c>
      <c r="Q831" s="43">
        <v>201907</v>
      </c>
      <c r="R831" s="55"/>
    </row>
    <row r="832" spans="1:18">
      <c r="A832" s="41"/>
      <c r="B832" s="76" t="s">
        <v>1018</v>
      </c>
      <c r="C832" s="41" t="s">
        <v>315</v>
      </c>
      <c r="D832" s="42" t="s">
        <v>1019</v>
      </c>
      <c r="E832" s="43" t="s">
        <v>28</v>
      </c>
      <c r="F832" s="43">
        <v>1</v>
      </c>
      <c r="G832" s="44">
        <v>0.98</v>
      </c>
      <c r="H832" s="44">
        <v>0.98</v>
      </c>
      <c r="I832" s="44">
        <v>0.98</v>
      </c>
      <c r="J832" s="44"/>
      <c r="K832" s="44"/>
      <c r="L832" s="44"/>
      <c r="M832" s="44"/>
      <c r="N832" s="44"/>
      <c r="O832" s="44"/>
      <c r="P832" s="41" t="s">
        <v>154</v>
      </c>
      <c r="Q832" s="43">
        <v>201907</v>
      </c>
      <c r="R832" s="55"/>
    </row>
    <row r="833" spans="1:18">
      <c r="A833" s="41"/>
      <c r="B833" s="41" t="s">
        <v>1018</v>
      </c>
      <c r="C833" s="41" t="s">
        <v>315</v>
      </c>
      <c r="D833" s="42" t="s">
        <v>1019</v>
      </c>
      <c r="E833" s="43" t="s">
        <v>28</v>
      </c>
      <c r="F833" s="43">
        <v>1</v>
      </c>
      <c r="G833" s="44">
        <v>0.48</v>
      </c>
      <c r="H833" s="44">
        <v>0.48</v>
      </c>
      <c r="I833" s="44">
        <v>0.48</v>
      </c>
      <c r="J833" s="44"/>
      <c r="K833" s="44"/>
      <c r="L833" s="44"/>
      <c r="M833" s="44"/>
      <c r="N833" s="44"/>
      <c r="O833" s="44"/>
      <c r="P833" s="41" t="s">
        <v>154</v>
      </c>
      <c r="Q833" s="43">
        <v>201909</v>
      </c>
      <c r="R833" s="55"/>
    </row>
    <row r="834" spans="1:18">
      <c r="A834" s="41"/>
      <c r="B834" s="41" t="s">
        <v>1020</v>
      </c>
      <c r="C834" s="41" t="s">
        <v>1021</v>
      </c>
      <c r="D834" s="42" t="s">
        <v>174</v>
      </c>
      <c r="E834" s="43" t="s">
        <v>128</v>
      </c>
      <c r="F834" s="43">
        <v>1</v>
      </c>
      <c r="G834" s="44">
        <v>0.09</v>
      </c>
      <c r="H834" s="44">
        <v>0.09</v>
      </c>
      <c r="I834" s="44">
        <v>0.09</v>
      </c>
      <c r="J834" s="44"/>
      <c r="K834" s="44"/>
      <c r="L834" s="44"/>
      <c r="M834" s="44"/>
      <c r="N834" s="44"/>
      <c r="O834" s="44"/>
      <c r="P834" s="41" t="s">
        <v>154</v>
      </c>
      <c r="Q834" s="43">
        <v>201909</v>
      </c>
      <c r="R834" s="55"/>
    </row>
    <row r="835" spans="1:18">
      <c r="A835" s="41"/>
      <c r="B835" s="41" t="s">
        <v>1022</v>
      </c>
      <c r="C835" s="41" t="s">
        <v>610</v>
      </c>
      <c r="D835" s="42" t="s">
        <v>611</v>
      </c>
      <c r="E835" s="43" t="s">
        <v>28</v>
      </c>
      <c r="F835" s="43">
        <v>1</v>
      </c>
      <c r="G835" s="44">
        <v>1</v>
      </c>
      <c r="H835" s="44">
        <v>1</v>
      </c>
      <c r="I835" s="44">
        <v>1</v>
      </c>
      <c r="J835" s="44"/>
      <c r="K835" s="44"/>
      <c r="L835" s="44"/>
      <c r="M835" s="44"/>
      <c r="N835" s="44"/>
      <c r="O835" s="44"/>
      <c r="P835" s="41" t="s">
        <v>154</v>
      </c>
      <c r="Q835" s="43">
        <v>201910</v>
      </c>
      <c r="R835" s="55"/>
    </row>
    <row r="836" spans="1:18">
      <c r="A836" s="41"/>
      <c r="B836" s="41" t="s">
        <v>1017</v>
      </c>
      <c r="C836" s="41" t="s">
        <v>184</v>
      </c>
      <c r="D836" s="42" t="s">
        <v>238</v>
      </c>
      <c r="E836" s="43" t="s">
        <v>128</v>
      </c>
      <c r="F836" s="43">
        <v>5</v>
      </c>
      <c r="G836" s="44">
        <v>0.5207</v>
      </c>
      <c r="H836" s="44">
        <v>2.6</v>
      </c>
      <c r="I836" s="44">
        <v>2.6</v>
      </c>
      <c r="J836" s="44"/>
      <c r="K836" s="44"/>
      <c r="L836" s="44"/>
      <c r="M836" s="44"/>
      <c r="N836" s="44"/>
      <c r="O836" s="44"/>
      <c r="P836" s="41" t="s">
        <v>154</v>
      </c>
      <c r="Q836" s="43">
        <v>201910</v>
      </c>
      <c r="R836" s="55"/>
    </row>
    <row r="837" spans="1:18">
      <c r="A837" s="41"/>
      <c r="B837" s="41" t="s">
        <v>1023</v>
      </c>
      <c r="C837" s="41" t="s">
        <v>55</v>
      </c>
      <c r="D837" s="42" t="s">
        <v>56</v>
      </c>
      <c r="E837" s="43" t="s">
        <v>28</v>
      </c>
      <c r="F837" s="43">
        <v>1</v>
      </c>
      <c r="G837" s="44">
        <v>1</v>
      </c>
      <c r="H837" s="44">
        <v>1</v>
      </c>
      <c r="I837" s="44">
        <v>1</v>
      </c>
      <c r="J837" s="44"/>
      <c r="K837" s="44"/>
      <c r="L837" s="44"/>
      <c r="M837" s="44"/>
      <c r="N837" s="44"/>
      <c r="O837" s="44"/>
      <c r="P837" s="41" t="s">
        <v>154</v>
      </c>
      <c r="Q837" s="43">
        <v>201910</v>
      </c>
      <c r="R837" s="55"/>
    </row>
    <row r="838" spans="1:18">
      <c r="A838" s="41"/>
      <c r="B838" s="41" t="s">
        <v>1024</v>
      </c>
      <c r="C838" s="41" t="s">
        <v>49</v>
      </c>
      <c r="D838" s="42" t="s">
        <v>1025</v>
      </c>
      <c r="E838" s="43" t="s">
        <v>28</v>
      </c>
      <c r="F838" s="43">
        <v>1</v>
      </c>
      <c r="G838" s="44">
        <v>0.5</v>
      </c>
      <c r="H838" s="44">
        <v>0.5</v>
      </c>
      <c r="I838" s="44">
        <v>0.5</v>
      </c>
      <c r="J838" s="44"/>
      <c r="K838" s="44"/>
      <c r="L838" s="44"/>
      <c r="M838" s="44"/>
      <c r="N838" s="44"/>
      <c r="O838" s="44"/>
      <c r="P838" s="41" t="s">
        <v>154</v>
      </c>
      <c r="Q838" s="43">
        <v>201910</v>
      </c>
      <c r="R838" s="55"/>
    </row>
    <row r="839" spans="1:18">
      <c r="A839" s="41"/>
      <c r="B839" s="41" t="s">
        <v>1026</v>
      </c>
      <c r="C839" s="41" t="s">
        <v>52</v>
      </c>
      <c r="D839" s="42" t="s">
        <v>53</v>
      </c>
      <c r="E839" s="43" t="s">
        <v>28</v>
      </c>
      <c r="F839" s="43">
        <v>1</v>
      </c>
      <c r="G839" s="44">
        <v>1</v>
      </c>
      <c r="H839" s="44">
        <v>1</v>
      </c>
      <c r="I839" s="44">
        <v>1</v>
      </c>
      <c r="J839" s="44"/>
      <c r="K839" s="44"/>
      <c r="L839" s="44"/>
      <c r="M839" s="44"/>
      <c r="N839" s="44"/>
      <c r="O839" s="44"/>
      <c r="P839" s="41" t="s">
        <v>154</v>
      </c>
      <c r="Q839" s="43">
        <v>201911</v>
      </c>
      <c r="R839" s="55"/>
    </row>
    <row r="840" ht="24" spans="1:18">
      <c r="A840" s="41" t="s">
        <v>1027</v>
      </c>
      <c r="B840" s="217" t="s">
        <v>1028</v>
      </c>
      <c r="C840" s="217" t="s">
        <v>49</v>
      </c>
      <c r="D840" s="217" t="s">
        <v>50</v>
      </c>
      <c r="E840" s="90" t="s">
        <v>28</v>
      </c>
      <c r="F840" s="66">
        <v>1</v>
      </c>
      <c r="G840" s="218">
        <v>3</v>
      </c>
      <c r="H840" s="218">
        <v>3</v>
      </c>
      <c r="I840" s="218">
        <v>3</v>
      </c>
      <c r="J840" s="218"/>
      <c r="K840" s="218"/>
      <c r="L840" s="218"/>
      <c r="M840" s="218"/>
      <c r="N840" s="218"/>
      <c r="O840" s="218"/>
      <c r="P840" s="217" t="s">
        <v>154</v>
      </c>
      <c r="Q840" s="90" t="s">
        <v>1029</v>
      </c>
      <c r="R840" s="90" t="s">
        <v>1030</v>
      </c>
    </row>
    <row r="841" spans="1:18">
      <c r="A841" s="41"/>
      <c r="B841" s="217" t="s">
        <v>1031</v>
      </c>
      <c r="C841" s="217" t="s">
        <v>55</v>
      </c>
      <c r="D841" s="217" t="s">
        <v>56</v>
      </c>
      <c r="E841" s="90" t="s">
        <v>28</v>
      </c>
      <c r="F841" s="66">
        <v>1</v>
      </c>
      <c r="G841" s="218">
        <v>3</v>
      </c>
      <c r="H841" s="218">
        <v>3</v>
      </c>
      <c r="I841" s="221">
        <v>3</v>
      </c>
      <c r="J841" s="218"/>
      <c r="K841" s="218"/>
      <c r="L841" s="218"/>
      <c r="M841" s="218"/>
      <c r="N841" s="218"/>
      <c r="O841" s="218"/>
      <c r="P841" s="217" t="s">
        <v>154</v>
      </c>
      <c r="Q841" s="90" t="s">
        <v>1029</v>
      </c>
      <c r="R841" s="90" t="s">
        <v>1030</v>
      </c>
    </row>
    <row r="842" ht="24" spans="1:18">
      <c r="A842" s="41"/>
      <c r="B842" s="217" t="s">
        <v>1032</v>
      </c>
      <c r="C842" s="217" t="s">
        <v>379</v>
      </c>
      <c r="D842" s="217" t="s">
        <v>579</v>
      </c>
      <c r="E842" s="90" t="s">
        <v>28</v>
      </c>
      <c r="F842" s="66">
        <v>1</v>
      </c>
      <c r="G842" s="218">
        <v>2</v>
      </c>
      <c r="H842" s="218">
        <v>2</v>
      </c>
      <c r="I842" s="221">
        <v>2</v>
      </c>
      <c r="J842" s="218"/>
      <c r="K842" s="218"/>
      <c r="L842" s="218"/>
      <c r="M842" s="218"/>
      <c r="N842" s="218"/>
      <c r="O842" s="218"/>
      <c r="P842" s="217" t="s">
        <v>154</v>
      </c>
      <c r="Q842" s="90" t="s">
        <v>1029</v>
      </c>
      <c r="R842" s="90" t="s">
        <v>1030</v>
      </c>
    </row>
    <row r="843" ht="24" spans="1:18">
      <c r="A843" s="41"/>
      <c r="B843" s="81" t="s">
        <v>1033</v>
      </c>
      <c r="C843" s="81" t="s">
        <v>379</v>
      </c>
      <c r="D843" s="81" t="s">
        <v>579</v>
      </c>
      <c r="E843" s="219" t="s">
        <v>28</v>
      </c>
      <c r="F843" s="219">
        <v>1</v>
      </c>
      <c r="G843" s="220">
        <v>2</v>
      </c>
      <c r="H843" s="220">
        <v>2</v>
      </c>
      <c r="I843" s="221">
        <v>2</v>
      </c>
      <c r="J843" s="218"/>
      <c r="K843" s="218"/>
      <c r="L843" s="218"/>
      <c r="M843" s="218"/>
      <c r="N843" s="218"/>
      <c r="O843" s="218"/>
      <c r="P843" s="217" t="s">
        <v>154</v>
      </c>
      <c r="Q843" s="90" t="s">
        <v>854</v>
      </c>
      <c r="R843" s="90" t="s">
        <v>1034</v>
      </c>
    </row>
    <row r="844" ht="24" spans="1:18">
      <c r="A844" s="41"/>
      <c r="B844" s="217" t="s">
        <v>1035</v>
      </c>
      <c r="C844" s="217" t="s">
        <v>177</v>
      </c>
      <c r="D844" s="217" t="s">
        <v>191</v>
      </c>
      <c r="E844" s="90" t="s">
        <v>28</v>
      </c>
      <c r="F844" s="66">
        <v>1</v>
      </c>
      <c r="G844" s="218">
        <v>1</v>
      </c>
      <c r="H844" s="218">
        <v>1</v>
      </c>
      <c r="I844" s="221">
        <v>1</v>
      </c>
      <c r="J844" s="218"/>
      <c r="K844" s="218"/>
      <c r="L844" s="218"/>
      <c r="M844" s="218"/>
      <c r="N844" s="218"/>
      <c r="O844" s="218"/>
      <c r="P844" s="217" t="s">
        <v>154</v>
      </c>
      <c r="Q844" s="90" t="s">
        <v>1029</v>
      </c>
      <c r="R844" s="90" t="s">
        <v>1030</v>
      </c>
    </row>
    <row r="845" spans="1:18">
      <c r="A845" s="174" t="s">
        <v>1036</v>
      </c>
      <c r="B845" s="41" t="s">
        <v>1037</v>
      </c>
      <c r="C845" s="73" t="s">
        <v>1038</v>
      </c>
      <c r="D845" s="42" t="s">
        <v>1039</v>
      </c>
      <c r="E845" s="43" t="s">
        <v>1040</v>
      </c>
      <c r="F845" s="43">
        <v>4500</v>
      </c>
      <c r="G845" s="44">
        <v>0.08</v>
      </c>
      <c r="H845" s="44">
        <v>360</v>
      </c>
      <c r="I845" s="44">
        <v>360</v>
      </c>
      <c r="J845" s="44"/>
      <c r="K845" s="44"/>
      <c r="L845" s="44"/>
      <c r="M845" s="44"/>
      <c r="N845" s="44"/>
      <c r="O845" s="44"/>
      <c r="P845" s="41" t="s">
        <v>1037</v>
      </c>
      <c r="Q845" s="43" t="s">
        <v>1041</v>
      </c>
      <c r="R845" s="55"/>
    </row>
    <row r="846" spans="1:18">
      <c r="A846" s="41" t="s">
        <v>1042</v>
      </c>
      <c r="B846" s="41" t="s">
        <v>641</v>
      </c>
      <c r="C846" s="41" t="s">
        <v>236</v>
      </c>
      <c r="D846" s="42" t="str">
        <f>IF(C846="","",VLOOKUP(C846,[13]采购品目表!A$1:B$65536,2,FALSE))</f>
        <v>组合家具</v>
      </c>
      <c r="E846" s="43" t="s">
        <v>28</v>
      </c>
      <c r="F846" s="43">
        <v>1</v>
      </c>
      <c r="G846" s="44">
        <v>6.5</v>
      </c>
      <c r="H846" s="44">
        <v>6.5</v>
      </c>
      <c r="I846" s="44">
        <v>6.5</v>
      </c>
      <c r="J846" s="44"/>
      <c r="K846" s="44"/>
      <c r="L846" s="44"/>
      <c r="M846" s="44"/>
      <c r="N846" s="44"/>
      <c r="O846" s="44"/>
      <c r="P846" s="41" t="s">
        <v>154</v>
      </c>
      <c r="Q846" s="83">
        <v>43593</v>
      </c>
      <c r="R846" s="55"/>
    </row>
    <row r="847" spans="1:18">
      <c r="A847" s="41"/>
      <c r="B847" s="41" t="s">
        <v>1043</v>
      </c>
      <c r="C847" s="41" t="s">
        <v>184</v>
      </c>
      <c r="D847" s="42" t="str">
        <f>IF(C847="","",VLOOKUP(C847,[13]采购品目表!A$1:B$65536,2,FALSE))</f>
        <v>台式计算机</v>
      </c>
      <c r="E847" s="43" t="s">
        <v>128</v>
      </c>
      <c r="F847" s="43">
        <v>5</v>
      </c>
      <c r="G847" s="44">
        <v>0.52</v>
      </c>
      <c r="H847" s="44">
        <v>2.6</v>
      </c>
      <c r="I847" s="44">
        <v>2.6</v>
      </c>
      <c r="J847" s="44"/>
      <c r="K847" s="44"/>
      <c r="L847" s="44"/>
      <c r="M847" s="44"/>
      <c r="N847" s="44"/>
      <c r="O847" s="44"/>
      <c r="P847" s="41" t="s">
        <v>154</v>
      </c>
      <c r="Q847" s="83">
        <v>43605</v>
      </c>
      <c r="R847" s="55"/>
    </row>
    <row r="848" spans="1:18">
      <c r="A848" s="41"/>
      <c r="B848" s="41" t="s">
        <v>1044</v>
      </c>
      <c r="C848" s="41" t="s">
        <v>291</v>
      </c>
      <c r="D848" s="42" t="str">
        <f>IF(C848="","",VLOOKUP(C848,[13]采购品目表!A$1:B$65536,2,FALSE))</f>
        <v>投影仪</v>
      </c>
      <c r="E848" s="43" t="s">
        <v>128</v>
      </c>
      <c r="F848" s="43">
        <v>1</v>
      </c>
      <c r="G848" s="44">
        <v>1.2</v>
      </c>
      <c r="H848" s="44">
        <v>1.2</v>
      </c>
      <c r="I848" s="44">
        <v>1.2</v>
      </c>
      <c r="J848" s="44"/>
      <c r="K848" s="44"/>
      <c r="L848" s="44"/>
      <c r="M848" s="44"/>
      <c r="N848" s="44"/>
      <c r="O848" s="44"/>
      <c r="P848" s="41" t="s">
        <v>154</v>
      </c>
      <c r="Q848" s="83">
        <v>43605</v>
      </c>
      <c r="R848" s="55"/>
    </row>
    <row r="849" spans="1:18">
      <c r="A849" s="41"/>
      <c r="B849" s="41" t="s">
        <v>1045</v>
      </c>
      <c r="C849" s="41" t="s">
        <v>315</v>
      </c>
      <c r="D849" s="42" t="str">
        <f>IF(C849="","",VLOOKUP(C849,[13]采购品目表!A$1:B$65536,2,FALSE))</f>
        <v>多功能一体机</v>
      </c>
      <c r="E849" s="43" t="s">
        <v>128</v>
      </c>
      <c r="F849" s="43">
        <v>4</v>
      </c>
      <c r="G849" s="44">
        <v>0.18</v>
      </c>
      <c r="H849" s="44">
        <v>0.72</v>
      </c>
      <c r="I849" s="44">
        <v>0.72</v>
      </c>
      <c r="J849" s="44"/>
      <c r="K849" s="44"/>
      <c r="L849" s="44"/>
      <c r="M849" s="44"/>
      <c r="N849" s="44"/>
      <c r="O849" s="44"/>
      <c r="P849" s="41" t="s">
        <v>154</v>
      </c>
      <c r="Q849" s="83">
        <v>43605</v>
      </c>
      <c r="R849" s="55"/>
    </row>
    <row r="850" spans="1:18">
      <c r="A850" s="41"/>
      <c r="B850" s="41" t="s">
        <v>1046</v>
      </c>
      <c r="C850" s="41" t="s">
        <v>175</v>
      </c>
      <c r="D850" s="42" t="str">
        <f>IF(C850="","",VLOOKUP(C850,[13]采购品目表!A$1:B$65536,2,FALSE))</f>
        <v>碎纸机</v>
      </c>
      <c r="E850" s="43" t="s">
        <v>128</v>
      </c>
      <c r="F850" s="43">
        <v>3</v>
      </c>
      <c r="G850" s="44">
        <v>0.078</v>
      </c>
      <c r="H850" s="44">
        <v>0.234</v>
      </c>
      <c r="I850" s="44">
        <v>0.234</v>
      </c>
      <c r="J850" s="44"/>
      <c r="K850" s="44"/>
      <c r="L850" s="44"/>
      <c r="M850" s="44"/>
      <c r="N850" s="44"/>
      <c r="O850" s="44"/>
      <c r="P850" s="41" t="s">
        <v>154</v>
      </c>
      <c r="Q850" s="83">
        <v>43605</v>
      </c>
      <c r="R850" s="55"/>
    </row>
    <row r="851" spans="1:18">
      <c r="A851" s="41"/>
      <c r="B851" s="41" t="s">
        <v>794</v>
      </c>
      <c r="C851" s="41" t="s">
        <v>55</v>
      </c>
      <c r="D851" s="42" t="str">
        <f>IF(C851="","",VLOOKUP(C851,[13]采购品目表!A$1:B$65536,2,FALSE))</f>
        <v>复印纸</v>
      </c>
      <c r="E851" s="43" t="s">
        <v>514</v>
      </c>
      <c r="F851" s="43">
        <v>33</v>
      </c>
      <c r="G851" s="44">
        <v>0.014</v>
      </c>
      <c r="H851" s="44">
        <v>0.462</v>
      </c>
      <c r="I851" s="44">
        <v>0.462</v>
      </c>
      <c r="J851" s="44"/>
      <c r="K851" s="44"/>
      <c r="L851" s="44"/>
      <c r="M851" s="44"/>
      <c r="N851" s="44"/>
      <c r="O851" s="44"/>
      <c r="P851" s="41" t="s">
        <v>154</v>
      </c>
      <c r="Q851" s="83">
        <v>43605</v>
      </c>
      <c r="R851" s="55"/>
    </row>
    <row r="852" spans="1:18">
      <c r="A852" s="41"/>
      <c r="B852" s="41" t="s">
        <v>1047</v>
      </c>
      <c r="C852" s="41" t="s">
        <v>49</v>
      </c>
      <c r="D852" s="42" t="str">
        <f>IF(C852="","",VLOOKUP(C852,[13]采购品目表!A$1:B$65536,2,FALSE))</f>
        <v>硒鼓、粉盒</v>
      </c>
      <c r="E852" s="43" t="s">
        <v>193</v>
      </c>
      <c r="F852" s="43">
        <v>48</v>
      </c>
      <c r="G852" s="44">
        <v>0.022</v>
      </c>
      <c r="H852" s="44">
        <v>1.056</v>
      </c>
      <c r="I852" s="44">
        <v>1.056</v>
      </c>
      <c r="J852" s="44"/>
      <c r="K852" s="44"/>
      <c r="L852" s="44"/>
      <c r="M852" s="44"/>
      <c r="N852" s="44"/>
      <c r="O852" s="44"/>
      <c r="P852" s="41" t="s">
        <v>154</v>
      </c>
      <c r="Q852" s="83">
        <v>43605</v>
      </c>
      <c r="R852" s="55"/>
    </row>
    <row r="853" spans="1:18">
      <c r="A853" s="41"/>
      <c r="B853" s="41" t="s">
        <v>1048</v>
      </c>
      <c r="C853" s="41" t="s">
        <v>179</v>
      </c>
      <c r="D853" s="42" t="str">
        <f>IF(C853="","",VLOOKUP(C853,[13]采购品目表!A$1:B$65536,2,FALSE))</f>
        <v>通用照相机</v>
      </c>
      <c r="E853" s="43" t="s">
        <v>128</v>
      </c>
      <c r="F853" s="43">
        <v>1</v>
      </c>
      <c r="G853" s="44">
        <v>0.68</v>
      </c>
      <c r="H853" s="44">
        <v>0.68</v>
      </c>
      <c r="I853" s="44">
        <v>0.68</v>
      </c>
      <c r="J853" s="44"/>
      <c r="K853" s="44"/>
      <c r="L853" s="44"/>
      <c r="M853" s="44"/>
      <c r="N853" s="44"/>
      <c r="O853" s="44"/>
      <c r="P853" s="41" t="s">
        <v>154</v>
      </c>
      <c r="Q853" s="83">
        <v>43724</v>
      </c>
      <c r="R853" s="55"/>
    </row>
    <row r="854" spans="1:18">
      <c r="A854" s="41"/>
      <c r="B854" s="41" t="s">
        <v>806</v>
      </c>
      <c r="C854" s="41" t="s">
        <v>157</v>
      </c>
      <c r="D854" s="42" t="str">
        <f>IF(C854="","",VLOOKUP(C854,[13]采购品目表!A$1:B$65536,2,FALSE))</f>
        <v>便携式计算机</v>
      </c>
      <c r="E854" s="43" t="s">
        <v>128</v>
      </c>
      <c r="F854" s="43">
        <v>1</v>
      </c>
      <c r="G854" s="44">
        <v>0.55</v>
      </c>
      <c r="H854" s="44">
        <v>0.55</v>
      </c>
      <c r="I854" s="44">
        <v>0.55</v>
      </c>
      <c r="J854" s="44"/>
      <c r="K854" s="44"/>
      <c r="L854" s="44"/>
      <c r="M854" s="44"/>
      <c r="N854" s="44"/>
      <c r="O854" s="44"/>
      <c r="P854" s="41" t="s">
        <v>154</v>
      </c>
      <c r="Q854" s="83">
        <v>43724</v>
      </c>
      <c r="R854" s="55"/>
    </row>
    <row r="855" spans="1:18">
      <c r="A855" s="41"/>
      <c r="B855" s="41" t="s">
        <v>1043</v>
      </c>
      <c r="C855" s="41" t="s">
        <v>184</v>
      </c>
      <c r="D855" s="42" t="str">
        <f>IF(C855="","",VLOOKUP(C855,[13]采购品目表!A$1:B$65536,2,FALSE))</f>
        <v>台式计算机</v>
      </c>
      <c r="E855" s="43" t="s">
        <v>128</v>
      </c>
      <c r="F855" s="43">
        <v>1</v>
      </c>
      <c r="G855" s="44">
        <v>0.5</v>
      </c>
      <c r="H855" s="44">
        <v>0.5</v>
      </c>
      <c r="I855" s="44">
        <v>0.5</v>
      </c>
      <c r="J855" s="44"/>
      <c r="K855" s="44"/>
      <c r="L855" s="44"/>
      <c r="M855" s="44"/>
      <c r="N855" s="44"/>
      <c r="O855" s="44"/>
      <c r="P855" s="41" t="s">
        <v>154</v>
      </c>
      <c r="Q855" s="83">
        <v>43724</v>
      </c>
      <c r="R855" s="55"/>
    </row>
    <row r="856" spans="1:18">
      <c r="A856" s="41"/>
      <c r="B856" s="41" t="s">
        <v>345</v>
      </c>
      <c r="C856" s="41" t="s">
        <v>171</v>
      </c>
      <c r="D856" s="42" t="str">
        <f>IF(C856="","",VLOOKUP(C856,[13]采购品目表!A$1:B$65536,2,FALSE))</f>
        <v>激光打印机</v>
      </c>
      <c r="E856" s="43" t="s">
        <v>128</v>
      </c>
      <c r="F856" s="43">
        <v>1</v>
      </c>
      <c r="G856" s="44">
        <v>0.12</v>
      </c>
      <c r="H856" s="44">
        <v>0.12</v>
      </c>
      <c r="I856" s="44">
        <v>0.12</v>
      </c>
      <c r="J856" s="44"/>
      <c r="K856" s="44"/>
      <c r="L856" s="44"/>
      <c r="M856" s="44"/>
      <c r="N856" s="44"/>
      <c r="O856" s="44"/>
      <c r="P856" s="41" t="s">
        <v>154</v>
      </c>
      <c r="Q856" s="83">
        <v>43724</v>
      </c>
      <c r="R856" s="55"/>
    </row>
    <row r="857" spans="1:18">
      <c r="A857" s="41"/>
      <c r="B857" s="41" t="s">
        <v>163</v>
      </c>
      <c r="C857" s="41" t="s">
        <v>164</v>
      </c>
      <c r="D857" s="42" t="str">
        <f>IF(C857="","",VLOOKUP(C857,[13]采购品目表!A$1:B$65536,2,FALSE))</f>
        <v>空调机</v>
      </c>
      <c r="E857" s="43" t="s">
        <v>128</v>
      </c>
      <c r="F857" s="43">
        <v>1</v>
      </c>
      <c r="G857" s="44">
        <v>0.65</v>
      </c>
      <c r="H857" s="44">
        <v>0.65</v>
      </c>
      <c r="I857" s="44">
        <v>0.65</v>
      </c>
      <c r="J857" s="44"/>
      <c r="K857" s="44"/>
      <c r="L857" s="44"/>
      <c r="M857" s="44"/>
      <c r="N857" s="44"/>
      <c r="O857" s="44"/>
      <c r="P857" s="41" t="s">
        <v>154</v>
      </c>
      <c r="Q857" s="83">
        <v>43724</v>
      </c>
      <c r="R857" s="55"/>
    </row>
    <row r="858" spans="1:18">
      <c r="A858" s="41"/>
      <c r="B858" s="41" t="s">
        <v>1049</v>
      </c>
      <c r="C858" s="41" t="s">
        <v>75</v>
      </c>
      <c r="D858" s="42" t="str">
        <f>IF(C858="","",VLOOKUP(C858,[13]采购品目表!A$1:B$65536,2,FALSE))</f>
        <v>修缮工程</v>
      </c>
      <c r="E858" s="43" t="s">
        <v>42</v>
      </c>
      <c r="F858" s="43">
        <v>1</v>
      </c>
      <c r="G858" s="44">
        <v>19.65</v>
      </c>
      <c r="H858" s="44">
        <v>19.65</v>
      </c>
      <c r="I858" s="44"/>
      <c r="J858" s="44">
        <v>19.65</v>
      </c>
      <c r="K858" s="44"/>
      <c r="L858" s="44"/>
      <c r="M858" s="44"/>
      <c r="N858" s="44"/>
      <c r="O858" s="44"/>
      <c r="P858" s="41" t="s">
        <v>160</v>
      </c>
      <c r="Q858" s="83">
        <v>43724</v>
      </c>
      <c r="R858" s="55"/>
    </row>
    <row r="859" spans="1:18">
      <c r="A859" s="41"/>
      <c r="B859" s="41" t="s">
        <v>791</v>
      </c>
      <c r="C859" s="41" t="s">
        <v>177</v>
      </c>
      <c r="D859" s="42" t="str">
        <f>IF(C859="","",VLOOKUP(C859,[13]采购品目表!A$1:B$65536,2,FALSE))</f>
        <v>印刷服务</v>
      </c>
      <c r="E859" s="43" t="s">
        <v>42</v>
      </c>
      <c r="F859" s="43">
        <v>1</v>
      </c>
      <c r="G859" s="44">
        <v>0.5</v>
      </c>
      <c r="H859" s="44">
        <v>0.5</v>
      </c>
      <c r="I859" s="44">
        <v>0.5</v>
      </c>
      <c r="J859" s="44"/>
      <c r="K859" s="44"/>
      <c r="L859" s="44"/>
      <c r="M859" s="44"/>
      <c r="N859" s="44"/>
      <c r="O859" s="44"/>
      <c r="P859" s="41" t="s">
        <v>154</v>
      </c>
      <c r="Q859" s="222">
        <v>43768</v>
      </c>
      <c r="R859" s="55"/>
    </row>
    <row r="860" spans="1:18">
      <c r="A860" s="41"/>
      <c r="B860" s="41" t="s">
        <v>1050</v>
      </c>
      <c r="C860" s="41" t="s">
        <v>200</v>
      </c>
      <c r="D860" s="41" t="s">
        <v>201</v>
      </c>
      <c r="E860" s="43" t="s">
        <v>42</v>
      </c>
      <c r="F860" s="43">
        <v>2</v>
      </c>
      <c r="G860" s="44">
        <v>4</v>
      </c>
      <c r="H860" s="44">
        <v>8</v>
      </c>
      <c r="I860" s="44">
        <v>8</v>
      </c>
      <c r="J860" s="44"/>
      <c r="K860" s="44"/>
      <c r="L860" s="44"/>
      <c r="M860" s="44"/>
      <c r="N860" s="44"/>
      <c r="O860" s="44"/>
      <c r="P860" s="41" t="s">
        <v>154</v>
      </c>
      <c r="Q860" s="83">
        <v>43800</v>
      </c>
      <c r="R860" s="55"/>
    </row>
    <row r="861" spans="1:18">
      <c r="A861" s="41"/>
      <c r="B861" s="41" t="s">
        <v>1051</v>
      </c>
      <c r="C861" s="41" t="s">
        <v>210</v>
      </c>
      <c r="D861" s="41" t="s">
        <v>211</v>
      </c>
      <c r="E861" s="43" t="s">
        <v>42</v>
      </c>
      <c r="F861" s="43">
        <v>1</v>
      </c>
      <c r="G861" s="44">
        <v>4</v>
      </c>
      <c r="H861" s="44">
        <v>4</v>
      </c>
      <c r="I861" s="44">
        <v>4</v>
      </c>
      <c r="J861" s="44"/>
      <c r="K861" s="44"/>
      <c r="L861" s="44"/>
      <c r="M861" s="44"/>
      <c r="N861" s="44"/>
      <c r="O861" s="44"/>
      <c r="P861" s="41" t="s">
        <v>154</v>
      </c>
      <c r="Q861" s="83">
        <v>43800</v>
      </c>
      <c r="R861" s="55"/>
    </row>
    <row r="862" spans="1:18">
      <c r="A862" s="41"/>
      <c r="B862" s="41" t="s">
        <v>794</v>
      </c>
      <c r="C862" s="41" t="s">
        <v>55</v>
      </c>
      <c r="D862" s="42" t="str">
        <f>IF(C862="","",VLOOKUP(C862,[13]采购品目表!A$1:B$65536,2,FALSE))</f>
        <v>复印纸</v>
      </c>
      <c r="E862" s="43" t="s">
        <v>514</v>
      </c>
      <c r="F862" s="43">
        <v>33</v>
      </c>
      <c r="G862" s="44">
        <v>0.014</v>
      </c>
      <c r="H862" s="44">
        <v>0.462</v>
      </c>
      <c r="I862" s="44">
        <v>0.462</v>
      </c>
      <c r="J862" s="44"/>
      <c r="K862" s="44"/>
      <c r="L862" s="44"/>
      <c r="M862" s="44"/>
      <c r="N862" s="44"/>
      <c r="O862" s="44"/>
      <c r="P862" s="41" t="s">
        <v>154</v>
      </c>
      <c r="Q862" s="83">
        <v>43800</v>
      </c>
      <c r="R862" s="55"/>
    </row>
    <row r="863" spans="1:18">
      <c r="A863" s="41"/>
      <c r="B863" s="41" t="s">
        <v>1047</v>
      </c>
      <c r="C863" s="41" t="s">
        <v>49</v>
      </c>
      <c r="D863" s="42" t="str">
        <f>IF(C863="","",VLOOKUP(C863,[13]采购品目表!A$1:B$65536,2,FALSE))</f>
        <v>硒鼓、粉盒</v>
      </c>
      <c r="E863" s="43" t="s">
        <v>193</v>
      </c>
      <c r="F863" s="43">
        <v>48</v>
      </c>
      <c r="G863" s="44">
        <v>0.022</v>
      </c>
      <c r="H863" s="44">
        <v>1.056</v>
      </c>
      <c r="I863" s="44">
        <v>1.056</v>
      </c>
      <c r="J863" s="44"/>
      <c r="K863" s="44"/>
      <c r="L863" s="44"/>
      <c r="M863" s="44"/>
      <c r="N863" s="44"/>
      <c r="O863" s="44"/>
      <c r="P863" s="41" t="s">
        <v>154</v>
      </c>
      <c r="Q863" s="83">
        <v>43800</v>
      </c>
      <c r="R863" s="55"/>
    </row>
    <row r="864" spans="1:18">
      <c r="A864" s="40" t="s">
        <v>1052</v>
      </c>
      <c r="B864" s="92" t="s">
        <v>1053</v>
      </c>
      <c r="C864" s="41" t="s">
        <v>179</v>
      </c>
      <c r="D864" s="42" t="s">
        <v>1011</v>
      </c>
      <c r="E864" s="43" t="s">
        <v>28</v>
      </c>
      <c r="F864" s="43">
        <v>1</v>
      </c>
      <c r="G864" s="44">
        <v>10.69</v>
      </c>
      <c r="H864" s="44">
        <v>10.69</v>
      </c>
      <c r="I864" s="44">
        <v>10.69</v>
      </c>
      <c r="J864" s="44"/>
      <c r="K864" s="44"/>
      <c r="L864" s="44"/>
      <c r="M864" s="44"/>
      <c r="N864" s="44"/>
      <c r="O864" s="44"/>
      <c r="P864" s="41" t="s">
        <v>154</v>
      </c>
      <c r="Q864" s="43">
        <v>20190321</v>
      </c>
      <c r="R864" s="55"/>
    </row>
    <row r="865" spans="1:18">
      <c r="A865" s="45"/>
      <c r="B865" s="41" t="s">
        <v>1054</v>
      </c>
      <c r="C865" s="41" t="s">
        <v>1055</v>
      </c>
      <c r="D865" s="42" t="s">
        <v>1056</v>
      </c>
      <c r="E865" s="43" t="s">
        <v>42</v>
      </c>
      <c r="F865" s="43">
        <v>1</v>
      </c>
      <c r="G865" s="44">
        <v>94</v>
      </c>
      <c r="H865" s="44">
        <v>94</v>
      </c>
      <c r="I865" s="44">
        <v>94</v>
      </c>
      <c r="J865" s="44"/>
      <c r="K865" s="44"/>
      <c r="L865" s="44"/>
      <c r="M865" s="44"/>
      <c r="N865" s="44"/>
      <c r="O865" s="44"/>
      <c r="P865" s="41" t="s">
        <v>1057</v>
      </c>
      <c r="Q865" s="43">
        <v>20191201</v>
      </c>
      <c r="R865" s="55"/>
    </row>
    <row r="866" spans="1:18">
      <c r="A866" s="56"/>
      <c r="B866" s="41" t="s">
        <v>1058</v>
      </c>
      <c r="C866" s="41" t="s">
        <v>1055</v>
      </c>
      <c r="D866" s="42" t="s">
        <v>1056</v>
      </c>
      <c r="E866" s="43" t="s">
        <v>42</v>
      </c>
      <c r="F866" s="43">
        <v>1</v>
      </c>
      <c r="G866" s="44">
        <v>44.4</v>
      </c>
      <c r="H866" s="44">
        <v>44.4</v>
      </c>
      <c r="I866" s="44">
        <v>44.4</v>
      </c>
      <c r="J866" s="44"/>
      <c r="K866" s="44"/>
      <c r="L866" s="44"/>
      <c r="M866" s="44"/>
      <c r="N866" s="44"/>
      <c r="O866" s="44"/>
      <c r="P866" s="41" t="s">
        <v>1059</v>
      </c>
      <c r="Q866" s="43">
        <v>20191201</v>
      </c>
      <c r="R866" s="55"/>
    </row>
    <row r="867" ht="24" spans="1:18">
      <c r="A867" s="40" t="s">
        <v>1060</v>
      </c>
      <c r="B867" s="217" t="s">
        <v>1061</v>
      </c>
      <c r="C867" s="217" t="s">
        <v>196</v>
      </c>
      <c r="D867" s="217" t="s">
        <v>1062</v>
      </c>
      <c r="E867" s="90" t="s">
        <v>42</v>
      </c>
      <c r="F867" s="90">
        <v>1</v>
      </c>
      <c r="G867" s="218">
        <v>8</v>
      </c>
      <c r="H867" s="218">
        <v>8</v>
      </c>
      <c r="I867" s="218">
        <v>8</v>
      </c>
      <c r="J867" s="218"/>
      <c r="K867" s="218"/>
      <c r="L867" s="218"/>
      <c r="M867" s="218"/>
      <c r="N867" s="218"/>
      <c r="O867" s="218"/>
      <c r="P867" s="217" t="s">
        <v>154</v>
      </c>
      <c r="Q867" s="90" t="s">
        <v>1029</v>
      </c>
      <c r="R867" s="90"/>
    </row>
    <row r="868" ht="36" spans="1:18">
      <c r="A868" s="45"/>
      <c r="B868" s="217" t="s">
        <v>1063</v>
      </c>
      <c r="C868" s="217" t="s">
        <v>1064</v>
      </c>
      <c r="D868" s="217" t="s">
        <v>1065</v>
      </c>
      <c r="E868" s="90" t="s">
        <v>42</v>
      </c>
      <c r="F868" s="90">
        <v>1</v>
      </c>
      <c r="G868" s="44">
        <v>500</v>
      </c>
      <c r="H868" s="44">
        <v>500</v>
      </c>
      <c r="I868" s="74"/>
      <c r="J868" s="44"/>
      <c r="K868" s="44"/>
      <c r="L868" s="44"/>
      <c r="M868" s="44">
        <v>500</v>
      </c>
      <c r="N868" s="44"/>
      <c r="O868" s="44"/>
      <c r="P868" s="217" t="s">
        <v>1066</v>
      </c>
      <c r="Q868" s="90" t="s">
        <v>854</v>
      </c>
      <c r="R868" s="90"/>
    </row>
    <row r="869" ht="24" spans="1:18">
      <c r="A869" s="45"/>
      <c r="B869" s="217" t="s">
        <v>1067</v>
      </c>
      <c r="C869" s="217" t="s">
        <v>1068</v>
      </c>
      <c r="D869" s="217" t="s">
        <v>1069</v>
      </c>
      <c r="E869" s="90" t="s">
        <v>42</v>
      </c>
      <c r="F869" s="90">
        <v>1</v>
      </c>
      <c r="G869" s="218">
        <v>5202</v>
      </c>
      <c r="H869" s="218">
        <v>5202</v>
      </c>
      <c r="I869" s="221"/>
      <c r="J869" s="218"/>
      <c r="K869" s="218"/>
      <c r="L869" s="218">
        <v>5202</v>
      </c>
      <c r="M869" s="44"/>
      <c r="N869" s="44"/>
      <c r="O869" s="44"/>
      <c r="P869" s="217" t="s">
        <v>1070</v>
      </c>
      <c r="Q869" s="90" t="s">
        <v>1071</v>
      </c>
      <c r="R869" s="90" t="s">
        <v>1072</v>
      </c>
    </row>
    <row r="870" ht="36" spans="1:18">
      <c r="A870" s="45"/>
      <c r="B870" s="217" t="s">
        <v>1073</v>
      </c>
      <c r="C870" s="217" t="s">
        <v>1074</v>
      </c>
      <c r="D870" s="217" t="s">
        <v>1075</v>
      </c>
      <c r="E870" s="90" t="s">
        <v>42</v>
      </c>
      <c r="F870" s="90">
        <v>1</v>
      </c>
      <c r="G870" s="44">
        <v>230</v>
      </c>
      <c r="H870" s="44">
        <v>230</v>
      </c>
      <c r="I870" s="44">
        <v>100</v>
      </c>
      <c r="J870" s="44"/>
      <c r="K870" s="44"/>
      <c r="L870" s="44"/>
      <c r="M870" s="44">
        <v>130</v>
      </c>
      <c r="N870" s="44"/>
      <c r="O870" s="44"/>
      <c r="P870" s="217" t="s">
        <v>1076</v>
      </c>
      <c r="Q870" s="90" t="s">
        <v>1077</v>
      </c>
      <c r="R870" s="90"/>
    </row>
    <row r="871" ht="24" spans="1:18">
      <c r="A871" s="45"/>
      <c r="B871" s="217" t="s">
        <v>1078</v>
      </c>
      <c r="C871" s="217" t="s">
        <v>44</v>
      </c>
      <c r="D871" s="217" t="s">
        <v>45</v>
      </c>
      <c r="E871" s="90" t="s">
        <v>42</v>
      </c>
      <c r="F871" s="90">
        <v>1</v>
      </c>
      <c r="G871" s="44">
        <v>150</v>
      </c>
      <c r="H871" s="44">
        <v>150</v>
      </c>
      <c r="I871" s="44">
        <v>150</v>
      </c>
      <c r="J871" s="44"/>
      <c r="K871" s="44"/>
      <c r="L871" s="44"/>
      <c r="M871" s="44"/>
      <c r="N871" s="44"/>
      <c r="O871" s="44"/>
      <c r="P871" s="217" t="s">
        <v>1079</v>
      </c>
      <c r="Q871" s="90" t="s">
        <v>1077</v>
      </c>
      <c r="R871" s="90"/>
    </row>
    <row r="872" spans="1:18">
      <c r="A872" s="45"/>
      <c r="B872" s="217" t="s">
        <v>1080</v>
      </c>
      <c r="C872" s="217" t="s">
        <v>223</v>
      </c>
      <c r="D872" s="79" t="s">
        <v>224</v>
      </c>
      <c r="E872" s="90" t="s">
        <v>42</v>
      </c>
      <c r="F872" s="66">
        <v>1</v>
      </c>
      <c r="G872" s="218">
        <v>12</v>
      </c>
      <c r="H872" s="218">
        <v>12</v>
      </c>
      <c r="I872" s="218">
        <v>12</v>
      </c>
      <c r="J872" s="218"/>
      <c r="K872" s="218"/>
      <c r="L872" s="218"/>
      <c r="M872" s="218"/>
      <c r="N872" s="218"/>
      <c r="O872" s="218"/>
      <c r="P872" s="217" t="s">
        <v>154</v>
      </c>
      <c r="Q872" s="90" t="s">
        <v>1081</v>
      </c>
      <c r="R872" s="90"/>
    </row>
    <row r="873" ht="24" spans="1:18">
      <c r="A873" s="45"/>
      <c r="B873" s="217" t="s">
        <v>1082</v>
      </c>
      <c r="C873" s="217" t="s">
        <v>44</v>
      </c>
      <c r="D873" s="217" t="s">
        <v>45</v>
      </c>
      <c r="E873" s="90" t="s">
        <v>42</v>
      </c>
      <c r="F873" s="66">
        <v>1</v>
      </c>
      <c r="G873" s="218">
        <v>170</v>
      </c>
      <c r="H873" s="218">
        <v>170</v>
      </c>
      <c r="I873" s="218">
        <v>170</v>
      </c>
      <c r="J873" s="218"/>
      <c r="K873" s="218"/>
      <c r="L873" s="221"/>
      <c r="M873" s="218"/>
      <c r="N873" s="218"/>
      <c r="O873" s="218"/>
      <c r="P873" s="217" t="s">
        <v>1083</v>
      </c>
      <c r="Q873" s="90" t="s">
        <v>1084</v>
      </c>
      <c r="R873" s="90" t="s">
        <v>1085</v>
      </c>
    </row>
    <row r="874" ht="24" spans="1:18">
      <c r="A874" s="45"/>
      <c r="B874" s="217" t="s">
        <v>1086</v>
      </c>
      <c r="C874" s="217" t="s">
        <v>31</v>
      </c>
      <c r="D874" s="217" t="s">
        <v>187</v>
      </c>
      <c r="E874" s="90" t="s">
        <v>42</v>
      </c>
      <c r="F874" s="90">
        <v>1</v>
      </c>
      <c r="G874" s="218">
        <v>1213</v>
      </c>
      <c r="H874" s="218">
        <v>1213</v>
      </c>
      <c r="I874" s="218"/>
      <c r="J874" s="218"/>
      <c r="K874" s="218"/>
      <c r="L874" s="218"/>
      <c r="M874" s="218">
        <v>1213</v>
      </c>
      <c r="N874" s="44"/>
      <c r="O874" s="44"/>
      <c r="P874" s="217" t="s">
        <v>1087</v>
      </c>
      <c r="Q874" s="90" t="s">
        <v>1029</v>
      </c>
      <c r="R874" s="90"/>
    </row>
    <row r="875" spans="1:18">
      <c r="A875" s="45"/>
      <c r="B875" s="217" t="s">
        <v>1088</v>
      </c>
      <c r="C875" s="217" t="s">
        <v>200</v>
      </c>
      <c r="D875" s="217" t="s">
        <v>201</v>
      </c>
      <c r="E875" s="90" t="s">
        <v>42</v>
      </c>
      <c r="F875" s="66">
        <v>1</v>
      </c>
      <c r="G875" s="218">
        <v>1.28</v>
      </c>
      <c r="H875" s="218">
        <v>1.28</v>
      </c>
      <c r="I875" s="218">
        <v>1.28</v>
      </c>
      <c r="J875" s="218"/>
      <c r="K875" s="218"/>
      <c r="L875" s="218"/>
      <c r="M875" s="218"/>
      <c r="N875" s="218"/>
      <c r="O875" s="218"/>
      <c r="P875" s="217" t="s">
        <v>154</v>
      </c>
      <c r="Q875" s="90" t="s">
        <v>1089</v>
      </c>
      <c r="R875" s="90" t="s">
        <v>1030</v>
      </c>
    </row>
    <row r="876" ht="24" spans="1:18">
      <c r="A876" s="45"/>
      <c r="B876" s="217" t="s">
        <v>1090</v>
      </c>
      <c r="C876" s="217" t="s">
        <v>236</v>
      </c>
      <c r="D876" s="217" t="s">
        <v>168</v>
      </c>
      <c r="E876" s="90" t="s">
        <v>28</v>
      </c>
      <c r="F876" s="66">
        <v>1</v>
      </c>
      <c r="G876" s="218">
        <v>27.72</v>
      </c>
      <c r="H876" s="218">
        <v>27.72</v>
      </c>
      <c r="I876" s="218"/>
      <c r="J876" s="218"/>
      <c r="K876" s="218"/>
      <c r="L876" s="218">
        <v>27.72</v>
      </c>
      <c r="M876" s="44"/>
      <c r="N876" s="44"/>
      <c r="O876" s="44"/>
      <c r="P876" s="217" t="s">
        <v>1091</v>
      </c>
      <c r="Q876" s="90" t="s">
        <v>1089</v>
      </c>
      <c r="R876" s="90" t="s">
        <v>1030</v>
      </c>
    </row>
    <row r="877" ht="24" spans="1:18">
      <c r="A877" s="45"/>
      <c r="B877" s="217" t="s">
        <v>1092</v>
      </c>
      <c r="C877" s="217" t="s">
        <v>270</v>
      </c>
      <c r="D877" s="217" t="s">
        <v>271</v>
      </c>
      <c r="E877" s="90" t="s">
        <v>28</v>
      </c>
      <c r="F877" s="66">
        <v>1</v>
      </c>
      <c r="G877" s="218">
        <v>19.29</v>
      </c>
      <c r="H877" s="218">
        <v>19.29</v>
      </c>
      <c r="I877" s="218"/>
      <c r="J877" s="218"/>
      <c r="K877" s="218"/>
      <c r="L877" s="218">
        <v>19.29</v>
      </c>
      <c r="M877" s="44"/>
      <c r="N877" s="44"/>
      <c r="O877" s="44"/>
      <c r="P877" s="217" t="s">
        <v>1091</v>
      </c>
      <c r="Q877" s="90" t="s">
        <v>1093</v>
      </c>
      <c r="R877" s="90" t="s">
        <v>1030</v>
      </c>
    </row>
    <row r="878" ht="24" spans="1:18">
      <c r="A878" s="45"/>
      <c r="B878" s="217" t="s">
        <v>1094</v>
      </c>
      <c r="C878" s="217" t="s">
        <v>153</v>
      </c>
      <c r="D878" s="217" t="s">
        <v>152</v>
      </c>
      <c r="E878" s="90" t="s">
        <v>28</v>
      </c>
      <c r="F878" s="66">
        <v>1</v>
      </c>
      <c r="G878" s="218">
        <v>29.86</v>
      </c>
      <c r="H878" s="218">
        <v>29.86</v>
      </c>
      <c r="I878" s="218"/>
      <c r="J878" s="218"/>
      <c r="K878" s="218"/>
      <c r="L878" s="218">
        <v>29.86</v>
      </c>
      <c r="M878" s="44"/>
      <c r="N878" s="44"/>
      <c r="O878" s="44"/>
      <c r="P878" s="217" t="s">
        <v>1091</v>
      </c>
      <c r="Q878" s="90" t="s">
        <v>1093</v>
      </c>
      <c r="R878" s="90" t="s">
        <v>1030</v>
      </c>
    </row>
    <row r="879" spans="1:18">
      <c r="A879" s="45"/>
      <c r="B879" s="217" t="s">
        <v>1095</v>
      </c>
      <c r="C879" s="217" t="s">
        <v>49</v>
      </c>
      <c r="D879" s="217" t="s">
        <v>50</v>
      </c>
      <c r="E879" s="90" t="s">
        <v>28</v>
      </c>
      <c r="F879" s="66">
        <v>1</v>
      </c>
      <c r="G879" s="218">
        <v>6</v>
      </c>
      <c r="H879" s="218">
        <v>6</v>
      </c>
      <c r="I879" s="218">
        <v>6</v>
      </c>
      <c r="J879" s="218"/>
      <c r="K879" s="218"/>
      <c r="L879" s="218"/>
      <c r="M879" s="218"/>
      <c r="N879" s="218"/>
      <c r="O879" s="218"/>
      <c r="P879" s="217" t="s">
        <v>154</v>
      </c>
      <c r="Q879" s="90" t="s">
        <v>1093</v>
      </c>
      <c r="R879" s="90" t="s">
        <v>1030</v>
      </c>
    </row>
    <row r="880" spans="1:18">
      <c r="A880" s="45"/>
      <c r="B880" s="217" t="s">
        <v>1096</v>
      </c>
      <c r="C880" s="217" t="s">
        <v>55</v>
      </c>
      <c r="D880" s="217" t="s">
        <v>56</v>
      </c>
      <c r="E880" s="90" t="s">
        <v>28</v>
      </c>
      <c r="F880" s="66">
        <v>1</v>
      </c>
      <c r="G880" s="218">
        <v>2</v>
      </c>
      <c r="H880" s="218">
        <v>2</v>
      </c>
      <c r="I880" s="218">
        <v>2</v>
      </c>
      <c r="J880" s="218"/>
      <c r="K880" s="218"/>
      <c r="L880" s="218"/>
      <c r="M880" s="218"/>
      <c r="N880" s="218"/>
      <c r="O880" s="218"/>
      <c r="P880" s="217" t="s">
        <v>154</v>
      </c>
      <c r="Q880" s="90" t="s">
        <v>1093</v>
      </c>
      <c r="R880" s="90" t="s">
        <v>1030</v>
      </c>
    </row>
    <row r="881" ht="24" spans="1:18">
      <c r="A881" s="45"/>
      <c r="B881" s="217" t="s">
        <v>1097</v>
      </c>
      <c r="C881" s="217" t="s">
        <v>379</v>
      </c>
      <c r="D881" s="217" t="s">
        <v>579</v>
      </c>
      <c r="E881" s="90" t="s">
        <v>28</v>
      </c>
      <c r="F881" s="66">
        <v>1</v>
      </c>
      <c r="G881" s="218">
        <v>3</v>
      </c>
      <c r="H881" s="218">
        <v>3</v>
      </c>
      <c r="I881" s="218">
        <v>3</v>
      </c>
      <c r="J881" s="218"/>
      <c r="K881" s="218"/>
      <c r="L881" s="218"/>
      <c r="M881" s="218"/>
      <c r="N881" s="218"/>
      <c r="O881" s="218"/>
      <c r="P881" s="217" t="s">
        <v>154</v>
      </c>
      <c r="Q881" s="90" t="s">
        <v>1093</v>
      </c>
      <c r="R881" s="90" t="s">
        <v>1030</v>
      </c>
    </row>
    <row r="882" ht="24" spans="1:18">
      <c r="A882" s="45"/>
      <c r="B882" s="217" t="s">
        <v>1098</v>
      </c>
      <c r="C882" s="217" t="s">
        <v>184</v>
      </c>
      <c r="D882" s="217" t="s">
        <v>238</v>
      </c>
      <c r="E882" s="90" t="s">
        <v>128</v>
      </c>
      <c r="F882" s="66">
        <v>6</v>
      </c>
      <c r="G882" s="218">
        <v>6</v>
      </c>
      <c r="H882" s="218">
        <v>3.6</v>
      </c>
      <c r="I882" s="218">
        <v>3.6</v>
      </c>
      <c r="J882" s="218"/>
      <c r="K882" s="218"/>
      <c r="L882" s="221"/>
      <c r="M882" s="218"/>
      <c r="N882" s="218"/>
      <c r="O882" s="218"/>
      <c r="P882" s="217" t="s">
        <v>1099</v>
      </c>
      <c r="Q882" s="90" t="s">
        <v>1071</v>
      </c>
      <c r="R882" s="90" t="s">
        <v>1030</v>
      </c>
    </row>
    <row r="883" ht="24" spans="1:18">
      <c r="A883" s="45"/>
      <c r="B883" s="217" t="s">
        <v>1098</v>
      </c>
      <c r="C883" s="217" t="s">
        <v>184</v>
      </c>
      <c r="D883" s="217" t="s">
        <v>238</v>
      </c>
      <c r="E883" s="90" t="s">
        <v>128</v>
      </c>
      <c r="F883" s="66">
        <v>1</v>
      </c>
      <c r="G883" s="218">
        <v>0.5</v>
      </c>
      <c r="H883" s="218">
        <v>0.5</v>
      </c>
      <c r="I883" s="218">
        <v>0.5</v>
      </c>
      <c r="J883" s="218"/>
      <c r="K883" s="218"/>
      <c r="L883" s="221"/>
      <c r="M883" s="218"/>
      <c r="N883" s="218"/>
      <c r="O883" s="218"/>
      <c r="P883" s="217" t="s">
        <v>1099</v>
      </c>
      <c r="Q883" s="90" t="s">
        <v>1071</v>
      </c>
      <c r="R883" s="90" t="s">
        <v>1030</v>
      </c>
    </row>
    <row r="884" ht="24" spans="1:18">
      <c r="A884" s="45"/>
      <c r="B884" s="217" t="s">
        <v>1098</v>
      </c>
      <c r="C884" s="217" t="s">
        <v>171</v>
      </c>
      <c r="D884" s="217" t="s">
        <v>345</v>
      </c>
      <c r="E884" s="90" t="s">
        <v>128</v>
      </c>
      <c r="F884" s="66">
        <v>1</v>
      </c>
      <c r="G884" s="218">
        <v>0.38</v>
      </c>
      <c r="H884" s="218">
        <v>0.38</v>
      </c>
      <c r="I884" s="218">
        <v>0.38</v>
      </c>
      <c r="J884" s="218"/>
      <c r="K884" s="218"/>
      <c r="L884" s="221"/>
      <c r="M884" s="218"/>
      <c r="N884" s="218"/>
      <c r="O884" s="218"/>
      <c r="P884" s="217" t="s">
        <v>1099</v>
      </c>
      <c r="Q884" s="90" t="s">
        <v>1071</v>
      </c>
      <c r="R884" s="90" t="s">
        <v>1030</v>
      </c>
    </row>
    <row r="885" ht="24" spans="1:18">
      <c r="A885" s="45"/>
      <c r="B885" s="217" t="s">
        <v>1098</v>
      </c>
      <c r="C885" s="217" t="s">
        <v>171</v>
      </c>
      <c r="D885" s="217" t="s">
        <v>345</v>
      </c>
      <c r="E885" s="90" t="s">
        <v>128</v>
      </c>
      <c r="F885" s="66">
        <v>2</v>
      </c>
      <c r="G885" s="218">
        <v>0.22</v>
      </c>
      <c r="H885" s="218">
        <v>0.44</v>
      </c>
      <c r="I885" s="218">
        <v>0.44</v>
      </c>
      <c r="J885" s="218"/>
      <c r="K885" s="218"/>
      <c r="L885" s="218"/>
      <c r="M885" s="218"/>
      <c r="N885" s="218"/>
      <c r="O885" s="218"/>
      <c r="P885" s="217" t="s">
        <v>1099</v>
      </c>
      <c r="Q885" s="90" t="s">
        <v>1071</v>
      </c>
      <c r="R885" s="90" t="s">
        <v>1030</v>
      </c>
    </row>
    <row r="886" ht="24" spans="1:18">
      <c r="A886" s="45"/>
      <c r="B886" s="217" t="s">
        <v>1098</v>
      </c>
      <c r="C886" s="217" t="s">
        <v>173</v>
      </c>
      <c r="D886" s="217" t="s">
        <v>172</v>
      </c>
      <c r="E886" s="90" t="s">
        <v>128</v>
      </c>
      <c r="F886" s="66">
        <v>2</v>
      </c>
      <c r="G886" s="218">
        <v>0.35</v>
      </c>
      <c r="H886" s="218">
        <v>0.7</v>
      </c>
      <c r="I886" s="218">
        <v>0.7</v>
      </c>
      <c r="J886" s="218"/>
      <c r="K886" s="218"/>
      <c r="L886" s="218"/>
      <c r="M886" s="218"/>
      <c r="N886" s="218"/>
      <c r="O886" s="218"/>
      <c r="P886" s="217" t="s">
        <v>1099</v>
      </c>
      <c r="Q886" s="90" t="s">
        <v>1071</v>
      </c>
      <c r="R886" s="90" t="s">
        <v>1030</v>
      </c>
    </row>
    <row r="887" ht="24" spans="1:18">
      <c r="A887" s="45"/>
      <c r="B887" s="217" t="s">
        <v>1098</v>
      </c>
      <c r="C887" s="217" t="s">
        <v>315</v>
      </c>
      <c r="D887" s="217" t="s">
        <v>416</v>
      </c>
      <c r="E887" s="90" t="s">
        <v>128</v>
      </c>
      <c r="F887" s="66">
        <v>3</v>
      </c>
      <c r="G887" s="218">
        <v>0.38</v>
      </c>
      <c r="H887" s="218">
        <v>1.14</v>
      </c>
      <c r="I887" s="218">
        <v>1.14</v>
      </c>
      <c r="J887" s="218"/>
      <c r="K887" s="218"/>
      <c r="L887" s="218"/>
      <c r="M887" s="218"/>
      <c r="N887" s="218"/>
      <c r="O887" s="218"/>
      <c r="P887" s="217" t="s">
        <v>1099</v>
      </c>
      <c r="Q887" s="90" t="s">
        <v>1071</v>
      </c>
      <c r="R887" s="90" t="s">
        <v>1030</v>
      </c>
    </row>
    <row r="888" ht="24" spans="1:18">
      <c r="A888" s="45"/>
      <c r="B888" s="217" t="s">
        <v>1098</v>
      </c>
      <c r="C888" s="217" t="s">
        <v>175</v>
      </c>
      <c r="D888" s="217" t="s">
        <v>174</v>
      </c>
      <c r="E888" s="90" t="s">
        <v>128</v>
      </c>
      <c r="F888" s="66">
        <v>1</v>
      </c>
      <c r="G888" s="218">
        <v>0.14</v>
      </c>
      <c r="H888" s="218">
        <v>0.14</v>
      </c>
      <c r="I888" s="218">
        <v>0.14</v>
      </c>
      <c r="J888" s="218"/>
      <c r="K888" s="218"/>
      <c r="L888" s="218"/>
      <c r="M888" s="218"/>
      <c r="N888" s="218"/>
      <c r="O888" s="218"/>
      <c r="P888" s="217" t="s">
        <v>1099</v>
      </c>
      <c r="Q888" s="90" t="s">
        <v>1071</v>
      </c>
      <c r="R888" s="90" t="s">
        <v>1030</v>
      </c>
    </row>
    <row r="889" ht="24" spans="1:18">
      <c r="A889" s="45"/>
      <c r="B889" s="217" t="s">
        <v>1100</v>
      </c>
      <c r="C889" s="217" t="s">
        <v>164</v>
      </c>
      <c r="D889" s="217" t="s">
        <v>163</v>
      </c>
      <c r="E889" s="90" t="s">
        <v>28</v>
      </c>
      <c r="F889" s="66">
        <v>1</v>
      </c>
      <c r="G889" s="218">
        <v>9.82</v>
      </c>
      <c r="H889" s="218">
        <v>9.82</v>
      </c>
      <c r="I889" s="218"/>
      <c r="J889" s="218"/>
      <c r="K889" s="218"/>
      <c r="L889" s="218">
        <v>9.82</v>
      </c>
      <c r="M889" s="44"/>
      <c r="N889" s="44"/>
      <c r="O889" s="44"/>
      <c r="P889" s="217" t="s">
        <v>1101</v>
      </c>
      <c r="Q889" s="90" t="s">
        <v>1102</v>
      </c>
      <c r="R889" s="90" t="s">
        <v>1030</v>
      </c>
    </row>
    <row r="890" ht="24" spans="1:18">
      <c r="A890" s="45"/>
      <c r="B890" s="217" t="s">
        <v>1103</v>
      </c>
      <c r="C890" s="217" t="s">
        <v>164</v>
      </c>
      <c r="D890" s="217" t="s">
        <v>163</v>
      </c>
      <c r="E890" s="90" t="s">
        <v>128</v>
      </c>
      <c r="F890" s="66">
        <v>1</v>
      </c>
      <c r="G890" s="218">
        <v>0.7</v>
      </c>
      <c r="H890" s="218">
        <v>0.7</v>
      </c>
      <c r="I890" s="218">
        <v>0.7</v>
      </c>
      <c r="J890" s="218"/>
      <c r="K890" s="218"/>
      <c r="L890" s="218"/>
      <c r="M890" s="218"/>
      <c r="N890" s="218"/>
      <c r="O890" s="218"/>
      <c r="P890" s="217" t="s">
        <v>1099</v>
      </c>
      <c r="Q890" s="90" t="s">
        <v>1102</v>
      </c>
      <c r="R890" s="90" t="s">
        <v>1030</v>
      </c>
    </row>
    <row r="891" ht="24" spans="1:18">
      <c r="A891" s="45"/>
      <c r="B891" s="217" t="s">
        <v>1104</v>
      </c>
      <c r="C891" s="217" t="s">
        <v>236</v>
      </c>
      <c r="D891" s="217" t="s">
        <v>168</v>
      </c>
      <c r="E891" s="90" t="s">
        <v>28</v>
      </c>
      <c r="F891" s="66">
        <v>1</v>
      </c>
      <c r="G891" s="218">
        <v>2.27</v>
      </c>
      <c r="H891" s="218">
        <v>2.27</v>
      </c>
      <c r="I891" s="218">
        <v>2.27</v>
      </c>
      <c r="J891" s="218"/>
      <c r="K891" s="218"/>
      <c r="L891" s="218"/>
      <c r="M891" s="218"/>
      <c r="N891" s="218"/>
      <c r="O891" s="218"/>
      <c r="P891" s="217" t="s">
        <v>1099</v>
      </c>
      <c r="Q891" s="90" t="s">
        <v>1084</v>
      </c>
      <c r="R891" s="90" t="s">
        <v>1030</v>
      </c>
    </row>
    <row r="892" spans="1:18">
      <c r="A892" s="45"/>
      <c r="B892" s="217" t="s">
        <v>1105</v>
      </c>
      <c r="C892" s="217" t="s">
        <v>177</v>
      </c>
      <c r="D892" s="217" t="s">
        <v>191</v>
      </c>
      <c r="E892" s="90" t="s">
        <v>28</v>
      </c>
      <c r="F892" s="66">
        <v>1</v>
      </c>
      <c r="G892" s="218">
        <v>5</v>
      </c>
      <c r="H892" s="218">
        <v>5</v>
      </c>
      <c r="I892" s="218">
        <v>5</v>
      </c>
      <c r="J892" s="218"/>
      <c r="K892" s="218"/>
      <c r="L892" s="218"/>
      <c r="M892" s="218"/>
      <c r="N892" s="218"/>
      <c r="O892" s="218"/>
      <c r="P892" s="217" t="s">
        <v>154</v>
      </c>
      <c r="Q892" s="90" t="s">
        <v>1084</v>
      </c>
      <c r="R892" s="90" t="s">
        <v>1030</v>
      </c>
    </row>
    <row r="893" ht="24" spans="1:18">
      <c r="A893" s="45"/>
      <c r="B893" s="217" t="s">
        <v>1106</v>
      </c>
      <c r="C893" s="217" t="s">
        <v>49</v>
      </c>
      <c r="D893" s="217" t="s">
        <v>50</v>
      </c>
      <c r="E893" s="90" t="s">
        <v>28</v>
      </c>
      <c r="F893" s="66">
        <v>1</v>
      </c>
      <c r="G893" s="218">
        <v>5</v>
      </c>
      <c r="H893" s="218">
        <v>5</v>
      </c>
      <c r="I893" s="218">
        <v>5</v>
      </c>
      <c r="J893" s="218"/>
      <c r="K893" s="218"/>
      <c r="L893" s="218"/>
      <c r="M893" s="218"/>
      <c r="N893" s="218"/>
      <c r="O893" s="218"/>
      <c r="P893" s="217" t="s">
        <v>154</v>
      </c>
      <c r="Q893" s="90" t="s">
        <v>1077</v>
      </c>
      <c r="R893" s="90" t="s">
        <v>1107</v>
      </c>
    </row>
    <row r="894" ht="24" spans="1:18">
      <c r="A894" s="45"/>
      <c r="B894" s="217" t="s">
        <v>1108</v>
      </c>
      <c r="C894" s="217" t="s">
        <v>55</v>
      </c>
      <c r="D894" s="217" t="s">
        <v>56</v>
      </c>
      <c r="E894" s="90" t="s">
        <v>28</v>
      </c>
      <c r="F894" s="66">
        <v>1</v>
      </c>
      <c r="G894" s="218">
        <v>2</v>
      </c>
      <c r="H894" s="218">
        <v>2</v>
      </c>
      <c r="I894" s="218">
        <v>2</v>
      </c>
      <c r="J894" s="218"/>
      <c r="K894" s="218"/>
      <c r="L894" s="218"/>
      <c r="M894" s="218"/>
      <c r="N894" s="218"/>
      <c r="O894" s="218"/>
      <c r="P894" s="217" t="s">
        <v>154</v>
      </c>
      <c r="Q894" s="90" t="s">
        <v>1077</v>
      </c>
      <c r="R894" s="90" t="s">
        <v>1107</v>
      </c>
    </row>
    <row r="895" ht="24" spans="1:18">
      <c r="A895" s="45"/>
      <c r="B895" s="217" t="s">
        <v>1109</v>
      </c>
      <c r="C895" s="217" t="s">
        <v>379</v>
      </c>
      <c r="D895" s="217" t="s">
        <v>579</v>
      </c>
      <c r="E895" s="90" t="s">
        <v>28</v>
      </c>
      <c r="F895" s="66">
        <v>1</v>
      </c>
      <c r="G895" s="218">
        <v>3</v>
      </c>
      <c r="H895" s="218">
        <v>3</v>
      </c>
      <c r="I895" s="218">
        <v>3</v>
      </c>
      <c r="J895" s="218"/>
      <c r="K895" s="218"/>
      <c r="L895" s="218"/>
      <c r="M895" s="218"/>
      <c r="N895" s="218"/>
      <c r="O895" s="218"/>
      <c r="P895" s="217" t="s">
        <v>154</v>
      </c>
      <c r="Q895" s="90" t="s">
        <v>1077</v>
      </c>
      <c r="R895" s="90" t="s">
        <v>1107</v>
      </c>
    </row>
    <row r="896" ht="24" spans="1:18">
      <c r="A896" s="45"/>
      <c r="B896" s="217" t="s">
        <v>1105</v>
      </c>
      <c r="C896" s="217" t="s">
        <v>177</v>
      </c>
      <c r="D896" s="217" t="s">
        <v>191</v>
      </c>
      <c r="E896" s="90" t="s">
        <v>28</v>
      </c>
      <c r="F896" s="66">
        <v>1</v>
      </c>
      <c r="G896" s="218">
        <v>3</v>
      </c>
      <c r="H896" s="218">
        <v>3</v>
      </c>
      <c r="I896" s="218">
        <v>3</v>
      </c>
      <c r="J896" s="218"/>
      <c r="K896" s="218"/>
      <c r="L896" s="218"/>
      <c r="M896" s="218"/>
      <c r="N896" s="218"/>
      <c r="O896" s="218"/>
      <c r="P896" s="217" t="s">
        <v>154</v>
      </c>
      <c r="Q896" s="90" t="s">
        <v>1077</v>
      </c>
      <c r="R896" s="90" t="s">
        <v>1107</v>
      </c>
    </row>
    <row r="897" ht="24" spans="1:18">
      <c r="A897" s="45"/>
      <c r="B897" s="217" t="s">
        <v>1098</v>
      </c>
      <c r="C897" s="217" t="s">
        <v>184</v>
      </c>
      <c r="D897" s="217" t="s">
        <v>238</v>
      </c>
      <c r="E897" s="90" t="s">
        <v>128</v>
      </c>
      <c r="F897" s="66">
        <v>5</v>
      </c>
      <c r="G897" s="218">
        <v>0.6</v>
      </c>
      <c r="H897" s="218">
        <v>3</v>
      </c>
      <c r="I897" s="218">
        <v>3</v>
      </c>
      <c r="J897" s="218"/>
      <c r="K897" s="218"/>
      <c r="L897" s="218"/>
      <c r="M897" s="218"/>
      <c r="N897" s="218"/>
      <c r="O897" s="218"/>
      <c r="P897" s="217" t="s">
        <v>1099</v>
      </c>
      <c r="Q897" s="90" t="s">
        <v>1071</v>
      </c>
      <c r="R897" s="90" t="s">
        <v>1030</v>
      </c>
    </row>
    <row r="898" spans="1:18">
      <c r="A898" s="45"/>
      <c r="B898" s="217" t="s">
        <v>345</v>
      </c>
      <c r="C898" s="217" t="s">
        <v>171</v>
      </c>
      <c r="D898" s="217" t="s">
        <v>345</v>
      </c>
      <c r="E898" s="90" t="s">
        <v>128</v>
      </c>
      <c r="F898" s="66">
        <v>2</v>
      </c>
      <c r="G898" s="218">
        <v>0.25</v>
      </c>
      <c r="H898" s="218">
        <v>0.5</v>
      </c>
      <c r="I898" s="218">
        <v>0.5</v>
      </c>
      <c r="J898" s="218"/>
      <c r="K898" s="218"/>
      <c r="L898" s="218"/>
      <c r="M898" s="218"/>
      <c r="N898" s="218"/>
      <c r="O898" s="218"/>
      <c r="P898" s="217" t="s">
        <v>154</v>
      </c>
      <c r="Q898" s="90" t="s">
        <v>1071</v>
      </c>
      <c r="R898" s="90" t="s">
        <v>1030</v>
      </c>
    </row>
    <row r="899" spans="1:18">
      <c r="A899" s="45"/>
      <c r="B899" s="217" t="s">
        <v>172</v>
      </c>
      <c r="C899" s="217" t="s">
        <v>173</v>
      </c>
      <c r="D899" s="217" t="s">
        <v>172</v>
      </c>
      <c r="E899" s="90" t="s">
        <v>128</v>
      </c>
      <c r="F899" s="66">
        <v>1</v>
      </c>
      <c r="G899" s="218">
        <v>0.35</v>
      </c>
      <c r="H899" s="218">
        <v>0.35</v>
      </c>
      <c r="I899" s="218">
        <v>0.35</v>
      </c>
      <c r="J899" s="218"/>
      <c r="K899" s="218"/>
      <c r="L899" s="218"/>
      <c r="M899" s="218"/>
      <c r="N899" s="218"/>
      <c r="O899" s="218"/>
      <c r="P899" s="217" t="s">
        <v>154</v>
      </c>
      <c r="Q899" s="90" t="s">
        <v>1071</v>
      </c>
      <c r="R899" s="90" t="s">
        <v>1030</v>
      </c>
    </row>
    <row r="900" spans="1:18">
      <c r="A900" s="45"/>
      <c r="B900" s="217" t="s">
        <v>416</v>
      </c>
      <c r="C900" s="217" t="s">
        <v>315</v>
      </c>
      <c r="D900" s="217" t="s">
        <v>416</v>
      </c>
      <c r="E900" s="90" t="s">
        <v>128</v>
      </c>
      <c r="F900" s="66">
        <v>1</v>
      </c>
      <c r="G900" s="218">
        <v>0.38</v>
      </c>
      <c r="H900" s="218">
        <v>0.38</v>
      </c>
      <c r="I900" s="218">
        <v>0.38</v>
      </c>
      <c r="J900" s="218"/>
      <c r="K900" s="218"/>
      <c r="L900" s="218"/>
      <c r="M900" s="218"/>
      <c r="N900" s="218"/>
      <c r="O900" s="218"/>
      <c r="P900" s="217" t="s">
        <v>154</v>
      </c>
      <c r="Q900" s="90" t="s">
        <v>1071</v>
      </c>
      <c r="R900" s="90" t="s">
        <v>1030</v>
      </c>
    </row>
    <row r="901" spans="1:18">
      <c r="A901" s="45"/>
      <c r="B901" s="217" t="s">
        <v>174</v>
      </c>
      <c r="C901" s="217" t="s">
        <v>175</v>
      </c>
      <c r="D901" s="217" t="s">
        <v>174</v>
      </c>
      <c r="E901" s="90" t="s">
        <v>128</v>
      </c>
      <c r="F901" s="66">
        <v>1</v>
      </c>
      <c r="G901" s="218">
        <v>0.15</v>
      </c>
      <c r="H901" s="218">
        <v>0.15</v>
      </c>
      <c r="I901" s="218">
        <v>0.15</v>
      </c>
      <c r="J901" s="218"/>
      <c r="K901" s="218"/>
      <c r="L901" s="218"/>
      <c r="M901" s="218"/>
      <c r="N901" s="218"/>
      <c r="O901" s="218"/>
      <c r="P901" s="217" t="s">
        <v>154</v>
      </c>
      <c r="Q901" s="90" t="s">
        <v>1071</v>
      </c>
      <c r="R901" s="90" t="s">
        <v>1030</v>
      </c>
    </row>
    <row r="902" ht="24" spans="1:18">
      <c r="A902" s="45"/>
      <c r="B902" s="217" t="s">
        <v>1110</v>
      </c>
      <c r="C902" s="217" t="s">
        <v>309</v>
      </c>
      <c r="D902" s="217" t="s">
        <v>310</v>
      </c>
      <c r="E902" s="90" t="s">
        <v>42</v>
      </c>
      <c r="F902" s="90">
        <v>1</v>
      </c>
      <c r="G902" s="218">
        <v>1500</v>
      </c>
      <c r="H902" s="218">
        <v>1500</v>
      </c>
      <c r="I902" s="218">
        <v>500</v>
      </c>
      <c r="J902" s="218"/>
      <c r="K902" s="218"/>
      <c r="L902" s="218">
        <v>1000</v>
      </c>
      <c r="M902" s="218"/>
      <c r="N902" s="218"/>
      <c r="O902" s="218"/>
      <c r="P902" s="217" t="s">
        <v>1111</v>
      </c>
      <c r="Q902" s="90" t="s">
        <v>854</v>
      </c>
      <c r="R902" s="90"/>
    </row>
    <row r="903" ht="28.5" customHeight="1" spans="1:18">
      <c r="A903" s="45"/>
      <c r="B903" s="219" t="s">
        <v>1112</v>
      </c>
      <c r="C903" s="219" t="s">
        <v>1113</v>
      </c>
      <c r="D903" s="219" t="s">
        <v>310</v>
      </c>
      <c r="E903" s="219" t="s">
        <v>42</v>
      </c>
      <c r="F903" s="219">
        <v>1</v>
      </c>
      <c r="G903" s="223">
        <v>399.3</v>
      </c>
      <c r="H903" s="224">
        <v>1092.58</v>
      </c>
      <c r="I903" s="229"/>
      <c r="J903" s="219"/>
      <c r="K903" s="182"/>
      <c r="L903" s="230">
        <v>1092.58</v>
      </c>
      <c r="M903" s="90"/>
      <c r="N903" s="90"/>
      <c r="O903" s="90"/>
      <c r="P903" s="217" t="s">
        <v>1114</v>
      </c>
      <c r="Q903" s="217" t="s">
        <v>1077</v>
      </c>
      <c r="R903" s="90" t="s">
        <v>1107</v>
      </c>
    </row>
    <row r="904" ht="40.5" customHeight="1" spans="1:18">
      <c r="A904" s="56"/>
      <c r="B904" s="219"/>
      <c r="C904" s="219" t="s">
        <v>1115</v>
      </c>
      <c r="D904" s="219" t="s">
        <v>973</v>
      </c>
      <c r="E904" s="219" t="s">
        <v>42</v>
      </c>
      <c r="F904" s="219">
        <v>1</v>
      </c>
      <c r="G904" s="223">
        <v>693.28</v>
      </c>
      <c r="H904" s="224"/>
      <c r="I904" s="229"/>
      <c r="J904" s="219"/>
      <c r="K904" s="182"/>
      <c r="L904" s="231"/>
      <c r="M904" s="90"/>
      <c r="N904" s="90"/>
      <c r="O904" s="90"/>
      <c r="P904" s="217"/>
      <c r="Q904" s="217"/>
      <c r="R904" s="90"/>
    </row>
    <row r="905" spans="1:18">
      <c r="A905" s="41" t="s">
        <v>1116</v>
      </c>
      <c r="B905" s="41" t="s">
        <v>1117</v>
      </c>
      <c r="C905" s="41" t="s">
        <v>877</v>
      </c>
      <c r="D905" s="42" t="str">
        <f>IF(C905="","",VLOOKUP(C905,[14]采购品目表!A$1:B$65536,2,FALSE))</f>
        <v>金属质柜类</v>
      </c>
      <c r="E905" s="43" t="s">
        <v>684</v>
      </c>
      <c r="F905" s="43">
        <v>3</v>
      </c>
      <c r="G905" s="44">
        <v>0.13</v>
      </c>
      <c r="H905" s="44">
        <f>F905*G905</f>
        <v>0.39</v>
      </c>
      <c r="I905" s="44"/>
      <c r="J905" s="44"/>
      <c r="K905" s="44"/>
      <c r="L905" s="44">
        <v>0.39</v>
      </c>
      <c r="M905" s="44"/>
      <c r="N905" s="44"/>
      <c r="O905" s="44"/>
      <c r="P905" s="41" t="s">
        <v>154</v>
      </c>
      <c r="Q905" s="43">
        <v>20190101</v>
      </c>
      <c r="R905" s="55"/>
    </row>
    <row r="906" spans="1:18">
      <c r="A906" s="41"/>
      <c r="B906" s="41" t="s">
        <v>56</v>
      </c>
      <c r="C906" s="41" t="s">
        <v>55</v>
      </c>
      <c r="D906" s="42" t="str">
        <f>IF(C906="","",VLOOKUP(C906,[14]采购品目表!A$1:B$65536,2,FALSE))</f>
        <v>复印纸</v>
      </c>
      <c r="E906" s="43" t="s">
        <v>514</v>
      </c>
      <c r="F906" s="43">
        <v>42</v>
      </c>
      <c r="G906" s="44">
        <v>0.02</v>
      </c>
      <c r="H906" s="44">
        <f>F906*G906</f>
        <v>0.84</v>
      </c>
      <c r="I906" s="44"/>
      <c r="J906" s="44"/>
      <c r="K906" s="44"/>
      <c r="L906" s="44">
        <v>0.84</v>
      </c>
      <c r="M906" s="44"/>
      <c r="N906" s="44"/>
      <c r="O906" s="44"/>
      <c r="P906" s="41" t="s">
        <v>154</v>
      </c>
      <c r="Q906" s="43">
        <v>20190901</v>
      </c>
      <c r="R906" s="55"/>
    </row>
    <row r="907" spans="1:18">
      <c r="A907" s="41"/>
      <c r="B907" s="41" t="s">
        <v>831</v>
      </c>
      <c r="C907" s="41" t="s">
        <v>49</v>
      </c>
      <c r="D907" s="42" t="str">
        <f>IF(C907="","",VLOOKUP(C907,[14]采购品目表!A$1:B$65536,2,FALSE))</f>
        <v>硒鼓、粉盒</v>
      </c>
      <c r="E907" s="43" t="s">
        <v>28</v>
      </c>
      <c r="F907" s="43">
        <v>1</v>
      </c>
      <c r="G907" s="44">
        <v>4</v>
      </c>
      <c r="H907" s="44">
        <f>F907*G907</f>
        <v>4</v>
      </c>
      <c r="I907" s="44"/>
      <c r="J907" s="44"/>
      <c r="K907" s="44"/>
      <c r="L907" s="44">
        <v>4</v>
      </c>
      <c r="M907" s="44"/>
      <c r="N907" s="44"/>
      <c r="O907" s="44"/>
      <c r="P907" s="41" t="s">
        <v>154</v>
      </c>
      <c r="Q907" s="43">
        <v>20190902</v>
      </c>
      <c r="R907" s="55"/>
    </row>
    <row r="908" spans="1:18">
      <c r="A908" s="41"/>
      <c r="B908" s="41" t="s">
        <v>914</v>
      </c>
      <c r="C908" s="41" t="s">
        <v>164</v>
      </c>
      <c r="D908" s="42" t="str">
        <f>IF(C908="","",VLOOKUP(C908,[14]采购品目表!A$1:B$65536,2,FALSE))</f>
        <v>空调机</v>
      </c>
      <c r="E908" s="43" t="s">
        <v>54</v>
      </c>
      <c r="F908" s="43">
        <v>1</v>
      </c>
      <c r="G908" s="44">
        <v>0.7</v>
      </c>
      <c r="H908" s="44">
        <f>F908*G908</f>
        <v>0.7</v>
      </c>
      <c r="I908" s="44"/>
      <c r="J908" s="44"/>
      <c r="K908" s="44"/>
      <c r="L908" s="44">
        <v>0.7</v>
      </c>
      <c r="M908" s="44"/>
      <c r="N908" s="44"/>
      <c r="O908" s="44"/>
      <c r="P908" s="41" t="s">
        <v>154</v>
      </c>
      <c r="Q908" s="43">
        <v>20190903</v>
      </c>
      <c r="R908" s="55"/>
    </row>
    <row r="909" spans="1:18">
      <c r="A909" s="41"/>
      <c r="B909" s="41" t="s">
        <v>191</v>
      </c>
      <c r="C909" s="41" t="s">
        <v>177</v>
      </c>
      <c r="D909" s="42" t="str">
        <f>IF(C909="","",VLOOKUP(C909,[14]采购品目表!A$1:B$65536,2,FALSE))</f>
        <v>印刷服务</v>
      </c>
      <c r="E909" s="43" t="s">
        <v>101</v>
      </c>
      <c r="F909" s="43">
        <v>2</v>
      </c>
      <c r="G909" s="44">
        <v>1</v>
      </c>
      <c r="H909" s="44">
        <v>2</v>
      </c>
      <c r="I909" s="44"/>
      <c r="J909" s="44"/>
      <c r="K909" s="44"/>
      <c r="L909" s="44">
        <v>2</v>
      </c>
      <c r="M909" s="44"/>
      <c r="N909" s="44"/>
      <c r="O909" s="44"/>
      <c r="P909" s="41" t="s">
        <v>154</v>
      </c>
      <c r="Q909" s="43">
        <v>20190101</v>
      </c>
      <c r="R909" s="55"/>
    </row>
    <row r="910" spans="1:18">
      <c r="A910" s="40" t="s">
        <v>1118</v>
      </c>
      <c r="B910" s="225" t="s">
        <v>238</v>
      </c>
      <c r="C910" s="226" t="s">
        <v>184</v>
      </c>
      <c r="D910" s="113" t="s">
        <v>238</v>
      </c>
      <c r="E910" s="29" t="s">
        <v>54</v>
      </c>
      <c r="F910" s="29">
        <v>25</v>
      </c>
      <c r="G910" s="30">
        <v>0.52</v>
      </c>
      <c r="H910" s="227">
        <f t="shared" ref="H910:H925" si="4">G910*F910</f>
        <v>13</v>
      </c>
      <c r="I910" s="30">
        <v>13</v>
      </c>
      <c r="J910" s="30"/>
      <c r="K910" s="30"/>
      <c r="L910" s="30"/>
      <c r="M910" s="30"/>
      <c r="N910" s="30"/>
      <c r="O910" s="30"/>
      <c r="P910" s="28" t="s">
        <v>188</v>
      </c>
      <c r="Q910" s="29">
        <v>20190312</v>
      </c>
      <c r="R910" s="49"/>
    </row>
    <row r="911" spans="1:18">
      <c r="A911" s="45"/>
      <c r="B911" s="225" t="s">
        <v>345</v>
      </c>
      <c r="C911" s="226" t="s">
        <v>171</v>
      </c>
      <c r="D911" s="113" t="s">
        <v>345</v>
      </c>
      <c r="E911" s="29" t="s">
        <v>54</v>
      </c>
      <c r="F911" s="29">
        <v>5</v>
      </c>
      <c r="G911" s="30">
        <v>0.278</v>
      </c>
      <c r="H911" s="227">
        <f t="shared" si="4"/>
        <v>1.39</v>
      </c>
      <c r="I911" s="30">
        <v>1.39</v>
      </c>
      <c r="J911" s="30"/>
      <c r="K911" s="30"/>
      <c r="L911" s="30"/>
      <c r="M911" s="30"/>
      <c r="N911" s="30"/>
      <c r="O911" s="30"/>
      <c r="P911" s="28" t="s">
        <v>188</v>
      </c>
      <c r="Q911" s="29">
        <v>20190312</v>
      </c>
      <c r="R911" s="49"/>
    </row>
    <row r="912" spans="1:18">
      <c r="A912" s="45"/>
      <c r="B912" s="225" t="s">
        <v>53</v>
      </c>
      <c r="C912" s="226" t="s">
        <v>52</v>
      </c>
      <c r="D912" s="113" t="s">
        <v>53</v>
      </c>
      <c r="E912" s="29" t="s">
        <v>54</v>
      </c>
      <c r="F912" s="29">
        <v>1</v>
      </c>
      <c r="G912" s="30">
        <v>1.226</v>
      </c>
      <c r="H912" s="227">
        <f t="shared" si="4"/>
        <v>1.226</v>
      </c>
      <c r="I912" s="30">
        <v>1.226</v>
      </c>
      <c r="J912" s="30"/>
      <c r="K912" s="30"/>
      <c r="L912" s="30"/>
      <c r="M912" s="30"/>
      <c r="N912" s="30"/>
      <c r="O912" s="30"/>
      <c r="P912" s="28" t="s">
        <v>188</v>
      </c>
      <c r="Q912" s="29">
        <v>20190312</v>
      </c>
      <c r="R912" s="49"/>
    </row>
    <row r="913" spans="1:18">
      <c r="A913" s="45"/>
      <c r="B913" s="225" t="s">
        <v>53</v>
      </c>
      <c r="C913" s="226" t="s">
        <v>52</v>
      </c>
      <c r="D913" s="113" t="s">
        <v>53</v>
      </c>
      <c r="E913" s="29" t="s">
        <v>54</v>
      </c>
      <c r="F913" s="29">
        <v>1</v>
      </c>
      <c r="G913" s="30">
        <v>0.65</v>
      </c>
      <c r="H913" s="227">
        <f t="shared" si="4"/>
        <v>0.65</v>
      </c>
      <c r="I913" s="30">
        <v>0.65</v>
      </c>
      <c r="J913" s="30"/>
      <c r="K913" s="30"/>
      <c r="L913" s="30"/>
      <c r="M913" s="30"/>
      <c r="N913" s="30"/>
      <c r="O913" s="30"/>
      <c r="P913" s="28" t="s">
        <v>188</v>
      </c>
      <c r="Q913" s="29">
        <v>20190312</v>
      </c>
      <c r="R913" s="49"/>
    </row>
    <row r="914" spans="1:18">
      <c r="A914" s="45"/>
      <c r="B914" s="225" t="s">
        <v>174</v>
      </c>
      <c r="C914" s="226" t="s">
        <v>175</v>
      </c>
      <c r="D914" s="113" t="s">
        <v>174</v>
      </c>
      <c r="E914" s="29" t="s">
        <v>54</v>
      </c>
      <c r="F914" s="29">
        <v>6</v>
      </c>
      <c r="G914" s="30">
        <v>0.148</v>
      </c>
      <c r="H914" s="227">
        <f t="shared" si="4"/>
        <v>0.888</v>
      </c>
      <c r="I914" s="30">
        <v>0.888</v>
      </c>
      <c r="J914" s="30"/>
      <c r="K914" s="30"/>
      <c r="L914" s="30"/>
      <c r="M914" s="30"/>
      <c r="N914" s="30"/>
      <c r="O914" s="30"/>
      <c r="P914" s="28" t="s">
        <v>188</v>
      </c>
      <c r="Q914" s="29">
        <v>20190312</v>
      </c>
      <c r="R914" s="49"/>
    </row>
    <row r="915" spans="1:18">
      <c r="A915" s="45"/>
      <c r="B915" s="225" t="s">
        <v>694</v>
      </c>
      <c r="C915" s="226" t="s">
        <v>1119</v>
      </c>
      <c r="D915" s="113" t="s">
        <v>108</v>
      </c>
      <c r="E915" s="29" t="s">
        <v>54</v>
      </c>
      <c r="F915" s="29">
        <v>18</v>
      </c>
      <c r="G915" s="30">
        <v>0.283</v>
      </c>
      <c r="H915" s="227">
        <f t="shared" si="4"/>
        <v>5.094</v>
      </c>
      <c r="I915" s="30">
        <v>5.094</v>
      </c>
      <c r="J915" s="30"/>
      <c r="K915" s="30"/>
      <c r="L915" s="30"/>
      <c r="M915" s="30"/>
      <c r="N915" s="30"/>
      <c r="O915" s="30"/>
      <c r="P915" s="28" t="s">
        <v>188</v>
      </c>
      <c r="Q915" s="29">
        <v>20190312</v>
      </c>
      <c r="R915" s="49"/>
    </row>
    <row r="916" spans="1:18">
      <c r="A916" s="45"/>
      <c r="B916" s="225" t="s">
        <v>1120</v>
      </c>
      <c r="C916" s="226" t="s">
        <v>1119</v>
      </c>
      <c r="D916" s="113" t="s">
        <v>108</v>
      </c>
      <c r="E916" s="29" t="s">
        <v>193</v>
      </c>
      <c r="F916" s="29">
        <v>20</v>
      </c>
      <c r="G916" s="30">
        <v>0.015</v>
      </c>
      <c r="H916" s="227">
        <f t="shared" si="4"/>
        <v>0.3</v>
      </c>
      <c r="I916" s="30">
        <v>0.3</v>
      </c>
      <c r="J916" s="30"/>
      <c r="K916" s="30"/>
      <c r="L916" s="30"/>
      <c r="M916" s="30"/>
      <c r="N916" s="30"/>
      <c r="O916" s="30"/>
      <c r="P916" s="28" t="s">
        <v>188</v>
      </c>
      <c r="Q916" s="29">
        <v>20190312</v>
      </c>
      <c r="R916" s="49"/>
    </row>
    <row r="917" spans="1:18">
      <c r="A917" s="45"/>
      <c r="B917" s="225" t="s">
        <v>211</v>
      </c>
      <c r="C917" s="226" t="s">
        <v>210</v>
      </c>
      <c r="D917" s="113" t="s">
        <v>211</v>
      </c>
      <c r="E917" s="29" t="s">
        <v>28</v>
      </c>
      <c r="F917" s="29">
        <v>1</v>
      </c>
      <c r="G917" s="30">
        <v>5</v>
      </c>
      <c r="H917" s="227">
        <f t="shared" si="4"/>
        <v>5</v>
      </c>
      <c r="I917" s="30">
        <v>5</v>
      </c>
      <c r="J917" s="30"/>
      <c r="K917" s="30"/>
      <c r="L917" s="30"/>
      <c r="M917" s="30"/>
      <c r="N917" s="30"/>
      <c r="O917" s="30"/>
      <c r="P917" s="28" t="s">
        <v>188</v>
      </c>
      <c r="Q917" s="29">
        <v>20190312</v>
      </c>
      <c r="R917" s="49"/>
    </row>
    <row r="918" spans="1:18">
      <c r="A918" s="45"/>
      <c r="B918" s="225" t="s">
        <v>50</v>
      </c>
      <c r="C918" s="226" t="s">
        <v>49</v>
      </c>
      <c r="D918" s="113" t="s">
        <v>50</v>
      </c>
      <c r="E918" s="29" t="s">
        <v>28</v>
      </c>
      <c r="F918" s="29">
        <v>1</v>
      </c>
      <c r="G918" s="30">
        <v>1.594</v>
      </c>
      <c r="H918" s="227">
        <f t="shared" si="4"/>
        <v>1.594</v>
      </c>
      <c r="I918" s="30">
        <v>1.594</v>
      </c>
      <c r="J918" s="30"/>
      <c r="K918" s="30"/>
      <c r="L918" s="30"/>
      <c r="M918" s="30"/>
      <c r="N918" s="30"/>
      <c r="O918" s="30"/>
      <c r="P918" s="28" t="s">
        <v>188</v>
      </c>
      <c r="Q918" s="29">
        <v>20190312</v>
      </c>
      <c r="R918" s="49"/>
    </row>
    <row r="919" spans="1:18">
      <c r="A919" s="45"/>
      <c r="B919" s="225" t="s">
        <v>416</v>
      </c>
      <c r="C919" s="226" t="s">
        <v>315</v>
      </c>
      <c r="D919" s="113" t="s">
        <v>416</v>
      </c>
      <c r="E919" s="29" t="s">
        <v>28</v>
      </c>
      <c r="F919" s="29">
        <v>1</v>
      </c>
      <c r="G919" s="30">
        <v>0.5714</v>
      </c>
      <c r="H919" s="227">
        <f t="shared" si="4"/>
        <v>0.5714</v>
      </c>
      <c r="I919" s="30">
        <v>0.5714</v>
      </c>
      <c r="J919" s="30"/>
      <c r="K919" s="30"/>
      <c r="L919" s="30"/>
      <c r="M919" s="30"/>
      <c r="N919" s="30"/>
      <c r="O919" s="30"/>
      <c r="P919" s="28" t="s">
        <v>188</v>
      </c>
      <c r="Q919" s="29">
        <v>20190601</v>
      </c>
      <c r="R919" s="49"/>
    </row>
    <row r="920" spans="1:18">
      <c r="A920" s="45"/>
      <c r="B920" s="28" t="s">
        <v>1121</v>
      </c>
      <c r="C920" s="29" t="s">
        <v>75</v>
      </c>
      <c r="D920" s="113" t="s">
        <v>76</v>
      </c>
      <c r="E920" s="29" t="s">
        <v>42</v>
      </c>
      <c r="F920" s="29">
        <v>1</v>
      </c>
      <c r="G920" s="30">
        <v>160</v>
      </c>
      <c r="H920" s="227">
        <f t="shared" si="4"/>
        <v>160</v>
      </c>
      <c r="I920" s="30">
        <v>160</v>
      </c>
      <c r="J920" s="30"/>
      <c r="K920" s="30"/>
      <c r="L920" s="30"/>
      <c r="M920" s="30"/>
      <c r="N920" s="30"/>
      <c r="O920" s="30"/>
      <c r="P920" s="28" t="s">
        <v>188</v>
      </c>
      <c r="Q920" s="29">
        <v>20190831</v>
      </c>
      <c r="R920" s="49"/>
    </row>
    <row r="921" spans="1:18">
      <c r="A921" s="45"/>
      <c r="B921" s="28" t="s">
        <v>1122</v>
      </c>
      <c r="C921" s="29" t="s">
        <v>75</v>
      </c>
      <c r="D921" s="113" t="s">
        <v>76</v>
      </c>
      <c r="E921" s="29" t="s">
        <v>42</v>
      </c>
      <c r="F921" s="29">
        <v>1</v>
      </c>
      <c r="G921" s="30">
        <v>164.14</v>
      </c>
      <c r="H921" s="227">
        <f t="shared" si="4"/>
        <v>164.14</v>
      </c>
      <c r="I921" s="30">
        <v>164.14</v>
      </c>
      <c r="J921" s="30"/>
      <c r="K921" s="30"/>
      <c r="L921" s="30"/>
      <c r="M921" s="30"/>
      <c r="N921" s="30"/>
      <c r="O921" s="30"/>
      <c r="P921" s="28" t="s">
        <v>188</v>
      </c>
      <c r="Q921" s="29">
        <v>20190910</v>
      </c>
      <c r="R921" s="49"/>
    </row>
    <row r="922" spans="1:18">
      <c r="A922" s="45"/>
      <c r="B922" s="28" t="s">
        <v>1123</v>
      </c>
      <c r="C922" s="29" t="s">
        <v>107</v>
      </c>
      <c r="D922" s="113" t="s">
        <v>108</v>
      </c>
      <c r="E922" s="29" t="s">
        <v>42</v>
      </c>
      <c r="F922" s="29">
        <v>1</v>
      </c>
      <c r="G922" s="30">
        <v>86.2727</v>
      </c>
      <c r="H922" s="227">
        <f t="shared" si="4"/>
        <v>86.2727</v>
      </c>
      <c r="I922" s="30">
        <v>86.2727</v>
      </c>
      <c r="J922" s="30"/>
      <c r="K922" s="30"/>
      <c r="L922" s="30"/>
      <c r="M922" s="30"/>
      <c r="N922" s="30"/>
      <c r="O922" s="30"/>
      <c r="P922" s="28" t="s">
        <v>188</v>
      </c>
      <c r="Q922" s="29">
        <v>20190930</v>
      </c>
      <c r="R922" s="49"/>
    </row>
    <row r="923" spans="1:18">
      <c r="A923" s="45"/>
      <c r="B923" s="28" t="s">
        <v>1124</v>
      </c>
      <c r="C923" s="29" t="s">
        <v>169</v>
      </c>
      <c r="D923" s="113" t="s">
        <v>488</v>
      </c>
      <c r="E923" s="29" t="s">
        <v>42</v>
      </c>
      <c r="F923" s="29">
        <v>1</v>
      </c>
      <c r="G923" s="30">
        <v>20</v>
      </c>
      <c r="H923" s="227">
        <f t="shared" si="4"/>
        <v>20</v>
      </c>
      <c r="I923" s="30">
        <v>20</v>
      </c>
      <c r="J923" s="30"/>
      <c r="K923" s="30"/>
      <c r="L923" s="30"/>
      <c r="M923" s="30"/>
      <c r="N923" s="30"/>
      <c r="O923" s="30"/>
      <c r="P923" s="28" t="s">
        <v>188</v>
      </c>
      <c r="Q923" s="29">
        <v>20190930</v>
      </c>
      <c r="R923" s="49"/>
    </row>
    <row r="924" spans="1:18">
      <c r="A924" s="45"/>
      <c r="B924" s="28" t="s">
        <v>1125</v>
      </c>
      <c r="C924" s="29" t="s">
        <v>75</v>
      </c>
      <c r="D924" s="113" t="s">
        <v>76</v>
      </c>
      <c r="E924" s="29" t="s">
        <v>42</v>
      </c>
      <c r="F924" s="29">
        <v>1</v>
      </c>
      <c r="G924" s="30">
        <v>198.7076</v>
      </c>
      <c r="H924" s="227">
        <f t="shared" si="4"/>
        <v>198.7076</v>
      </c>
      <c r="I924" s="30">
        <v>198.7076</v>
      </c>
      <c r="J924" s="30"/>
      <c r="K924" s="30"/>
      <c r="L924" s="30"/>
      <c r="M924" s="30"/>
      <c r="N924" s="30"/>
      <c r="O924" s="30"/>
      <c r="P924" s="28" t="s">
        <v>188</v>
      </c>
      <c r="Q924" s="29">
        <v>20190930</v>
      </c>
      <c r="R924" s="49"/>
    </row>
    <row r="925" spans="1:18">
      <c r="A925" s="56"/>
      <c r="B925" s="28" t="s">
        <v>1126</v>
      </c>
      <c r="C925" s="29" t="s">
        <v>85</v>
      </c>
      <c r="D925" s="113" t="s">
        <v>86</v>
      </c>
      <c r="E925" s="29" t="s">
        <v>54</v>
      </c>
      <c r="F925" s="29">
        <v>2</v>
      </c>
      <c r="G925" s="30">
        <v>85</v>
      </c>
      <c r="H925" s="227">
        <f t="shared" si="4"/>
        <v>170</v>
      </c>
      <c r="I925" s="30">
        <v>170</v>
      </c>
      <c r="J925" s="30"/>
      <c r="K925" s="30"/>
      <c r="L925" s="30"/>
      <c r="M925" s="30"/>
      <c r="N925" s="30"/>
      <c r="O925" s="30"/>
      <c r="P925" s="28" t="s">
        <v>188</v>
      </c>
      <c r="Q925" s="29">
        <v>20191001</v>
      </c>
      <c r="R925" s="49"/>
    </row>
    <row r="926" ht="18" customHeight="1" spans="1:18">
      <c r="A926" s="40" t="s">
        <v>1127</v>
      </c>
      <c r="B926" s="41" t="s">
        <v>583</v>
      </c>
      <c r="C926" s="41" t="s">
        <v>55</v>
      </c>
      <c r="D926" s="42" t="s">
        <v>56</v>
      </c>
      <c r="E926" s="43" t="s">
        <v>514</v>
      </c>
      <c r="F926" s="43">
        <v>34</v>
      </c>
      <c r="G926" s="44">
        <v>0.03</v>
      </c>
      <c r="H926" s="44">
        <v>1.02</v>
      </c>
      <c r="I926" s="44">
        <v>1.02</v>
      </c>
      <c r="J926" s="44"/>
      <c r="K926" s="44"/>
      <c r="L926" s="44"/>
      <c r="M926" s="44"/>
      <c r="N926" s="44"/>
      <c r="O926" s="44"/>
      <c r="P926" s="41" t="s">
        <v>154</v>
      </c>
      <c r="Q926" s="43" t="s">
        <v>1128</v>
      </c>
      <c r="R926" s="55"/>
    </row>
    <row r="927" ht="18.95" customHeight="1" spans="1:18">
      <c r="A927" s="45"/>
      <c r="B927" s="41" t="s">
        <v>583</v>
      </c>
      <c r="C927" s="41" t="s">
        <v>49</v>
      </c>
      <c r="D927" s="42" t="s">
        <v>1129</v>
      </c>
      <c r="E927" s="43" t="s">
        <v>193</v>
      </c>
      <c r="F927" s="43">
        <v>50</v>
      </c>
      <c r="G927" s="44">
        <v>0.02</v>
      </c>
      <c r="H927" s="44">
        <v>1</v>
      </c>
      <c r="I927" s="44">
        <v>1</v>
      </c>
      <c r="J927" s="44"/>
      <c r="K927" s="44"/>
      <c r="L927" s="44"/>
      <c r="M927" s="44"/>
      <c r="N927" s="44"/>
      <c r="O927" s="44"/>
      <c r="P927" s="41" t="s">
        <v>154</v>
      </c>
      <c r="Q927" s="43" t="s">
        <v>1128</v>
      </c>
      <c r="R927" s="55"/>
    </row>
    <row r="928" spans="1:18">
      <c r="A928" s="45"/>
      <c r="B928" s="41" t="s">
        <v>1130</v>
      </c>
      <c r="C928" s="41" t="s">
        <v>75</v>
      </c>
      <c r="D928" s="42" t="s">
        <v>76</v>
      </c>
      <c r="E928" s="43" t="s">
        <v>42</v>
      </c>
      <c r="F928" s="43">
        <v>1</v>
      </c>
      <c r="G928" s="44">
        <v>143.74</v>
      </c>
      <c r="H928" s="44">
        <v>143.74</v>
      </c>
      <c r="I928" s="44">
        <v>143.74</v>
      </c>
      <c r="J928" s="44"/>
      <c r="K928" s="44"/>
      <c r="L928" s="44"/>
      <c r="M928" s="44"/>
      <c r="N928" s="44"/>
      <c r="O928" s="44"/>
      <c r="P928" s="41" t="s">
        <v>1131</v>
      </c>
      <c r="Q928" s="71">
        <v>43647</v>
      </c>
      <c r="R928" s="55"/>
    </row>
    <row r="929" spans="1:18">
      <c r="A929" s="56"/>
      <c r="B929" s="41" t="s">
        <v>1132</v>
      </c>
      <c r="C929" s="41" t="s">
        <v>75</v>
      </c>
      <c r="D929" s="42" t="s">
        <v>76</v>
      </c>
      <c r="E929" s="43" t="s">
        <v>42</v>
      </c>
      <c r="F929" s="43">
        <v>1</v>
      </c>
      <c r="G929" s="44">
        <v>21.26</v>
      </c>
      <c r="H929" s="44">
        <v>21.26</v>
      </c>
      <c r="I929" s="44">
        <v>21.26</v>
      </c>
      <c r="J929" s="44"/>
      <c r="K929" s="44"/>
      <c r="L929" s="44"/>
      <c r="M929" s="44"/>
      <c r="N929" s="44"/>
      <c r="O929" s="44"/>
      <c r="P929" s="41" t="s">
        <v>1133</v>
      </c>
      <c r="Q929" s="71">
        <v>43678</v>
      </c>
      <c r="R929" s="55"/>
    </row>
    <row r="930" spans="1:18">
      <c r="A930" s="40" t="s">
        <v>1134</v>
      </c>
      <c r="B930" s="41" t="s">
        <v>669</v>
      </c>
      <c r="C930" s="69" t="s">
        <v>184</v>
      </c>
      <c r="D930" s="42" t="s">
        <v>238</v>
      </c>
      <c r="E930" s="43" t="s">
        <v>128</v>
      </c>
      <c r="F930" s="43">
        <v>1</v>
      </c>
      <c r="G930" s="44">
        <v>0.45</v>
      </c>
      <c r="H930" s="44">
        <v>0.45</v>
      </c>
      <c r="I930" s="44">
        <v>0.45</v>
      </c>
      <c r="J930" s="44"/>
      <c r="K930" s="44"/>
      <c r="L930" s="44"/>
      <c r="M930" s="44"/>
      <c r="N930" s="44"/>
      <c r="O930" s="44"/>
      <c r="P930" s="41" t="s">
        <v>154</v>
      </c>
      <c r="Q930" s="85">
        <v>43649</v>
      </c>
      <c r="R930" s="55"/>
    </row>
    <row r="931" spans="1:18">
      <c r="A931" s="45"/>
      <c r="B931" s="41" t="s">
        <v>672</v>
      </c>
      <c r="C931" s="41" t="s">
        <v>500</v>
      </c>
      <c r="D931" s="42" t="s">
        <v>501</v>
      </c>
      <c r="E931" s="43" t="s">
        <v>128</v>
      </c>
      <c r="F931" s="43">
        <v>1</v>
      </c>
      <c r="G931" s="44">
        <v>0.25</v>
      </c>
      <c r="H931" s="44">
        <v>0.25</v>
      </c>
      <c r="I931" s="44">
        <v>0.25</v>
      </c>
      <c r="J931" s="44"/>
      <c r="K931" s="44"/>
      <c r="L931" s="44"/>
      <c r="M931" s="44"/>
      <c r="N931" s="44"/>
      <c r="O931" s="44"/>
      <c r="P931" s="41" t="s">
        <v>154</v>
      </c>
      <c r="Q931" s="85">
        <v>43649</v>
      </c>
      <c r="R931" s="55"/>
    </row>
    <row r="932" spans="1:18">
      <c r="A932" s="45"/>
      <c r="B932" s="41" t="s">
        <v>1135</v>
      </c>
      <c r="C932" s="41" t="s">
        <v>610</v>
      </c>
      <c r="D932" s="42" t="s">
        <v>611</v>
      </c>
      <c r="E932" s="43" t="s">
        <v>128</v>
      </c>
      <c r="F932" s="43">
        <v>1</v>
      </c>
      <c r="G932" s="44">
        <v>0.4</v>
      </c>
      <c r="H932" s="44">
        <v>0.4</v>
      </c>
      <c r="I932" s="44">
        <v>0.4</v>
      </c>
      <c r="J932" s="44"/>
      <c r="K932" s="44"/>
      <c r="L932" s="44"/>
      <c r="M932" s="44"/>
      <c r="N932" s="44"/>
      <c r="O932" s="44"/>
      <c r="P932" s="41" t="s">
        <v>154</v>
      </c>
      <c r="Q932" s="85">
        <v>43649</v>
      </c>
      <c r="R932" s="55"/>
    </row>
    <row r="933" spans="1:18">
      <c r="A933" s="45"/>
      <c r="B933" s="41" t="s">
        <v>1136</v>
      </c>
      <c r="C933" s="41" t="s">
        <v>177</v>
      </c>
      <c r="D933" s="42" t="s">
        <v>191</v>
      </c>
      <c r="E933" s="43" t="s">
        <v>364</v>
      </c>
      <c r="F933" s="43">
        <v>1000</v>
      </c>
      <c r="G933" s="44">
        <v>0.0012</v>
      </c>
      <c r="H933" s="44">
        <v>1.2</v>
      </c>
      <c r="I933" s="44">
        <v>1.2</v>
      </c>
      <c r="J933" s="44"/>
      <c r="K933" s="44"/>
      <c r="L933" s="44"/>
      <c r="M933" s="44"/>
      <c r="N933" s="44"/>
      <c r="O933" s="44"/>
      <c r="P933" s="41" t="s">
        <v>154</v>
      </c>
      <c r="Q933" s="85">
        <v>43662</v>
      </c>
      <c r="R933" s="55"/>
    </row>
    <row r="934" spans="1:18">
      <c r="A934" s="45"/>
      <c r="B934" s="41" t="s">
        <v>1137</v>
      </c>
      <c r="C934" s="41" t="s">
        <v>177</v>
      </c>
      <c r="D934" s="42" t="s">
        <v>191</v>
      </c>
      <c r="E934" s="43" t="s">
        <v>364</v>
      </c>
      <c r="F934" s="43">
        <v>1000</v>
      </c>
      <c r="G934" s="44">
        <v>0.0013</v>
      </c>
      <c r="H934" s="44">
        <v>1.3</v>
      </c>
      <c r="I934" s="44">
        <v>1.3</v>
      </c>
      <c r="J934" s="44"/>
      <c r="K934" s="44"/>
      <c r="L934" s="44"/>
      <c r="M934" s="44"/>
      <c r="N934" s="44"/>
      <c r="O934" s="44"/>
      <c r="P934" s="41" t="s">
        <v>154</v>
      </c>
      <c r="Q934" s="85">
        <v>43662</v>
      </c>
      <c r="R934" s="55"/>
    </row>
    <row r="935" spans="1:18">
      <c r="A935" s="45"/>
      <c r="B935" s="41" t="s">
        <v>1138</v>
      </c>
      <c r="C935" s="41" t="s">
        <v>177</v>
      </c>
      <c r="D935" s="42" t="s">
        <v>191</v>
      </c>
      <c r="E935" s="43" t="s">
        <v>364</v>
      </c>
      <c r="F935" s="43">
        <v>3000</v>
      </c>
      <c r="G935" s="44">
        <v>0.0018</v>
      </c>
      <c r="H935" s="44">
        <v>5.4</v>
      </c>
      <c r="I935" s="44">
        <v>5.4</v>
      </c>
      <c r="J935" s="44"/>
      <c r="K935" s="44"/>
      <c r="L935" s="44"/>
      <c r="M935" s="44"/>
      <c r="N935" s="44"/>
      <c r="O935" s="44"/>
      <c r="P935" s="41" t="s">
        <v>154</v>
      </c>
      <c r="Q935" s="85">
        <v>43662</v>
      </c>
      <c r="R935" s="55"/>
    </row>
    <row r="936" spans="1:18">
      <c r="A936" s="45"/>
      <c r="B936" s="41" t="s">
        <v>1139</v>
      </c>
      <c r="C936" s="41" t="s">
        <v>177</v>
      </c>
      <c r="D936" s="42" t="s">
        <v>191</v>
      </c>
      <c r="E936" s="43" t="s">
        <v>364</v>
      </c>
      <c r="F936" s="43">
        <v>1000</v>
      </c>
      <c r="G936" s="44">
        <v>0.006</v>
      </c>
      <c r="H936" s="44">
        <v>6</v>
      </c>
      <c r="I936" s="44"/>
      <c r="J936" s="44"/>
      <c r="K936" s="44"/>
      <c r="L936" s="44">
        <v>6</v>
      </c>
      <c r="M936" s="44"/>
      <c r="N936" s="44"/>
      <c r="O936" s="44"/>
      <c r="P936" s="41" t="s">
        <v>19</v>
      </c>
      <c r="Q936" s="85">
        <v>43768</v>
      </c>
      <c r="R936" s="55"/>
    </row>
    <row r="937" spans="1:18">
      <c r="A937" s="45"/>
      <c r="B937" s="41" t="s">
        <v>1140</v>
      </c>
      <c r="C937" s="41" t="s">
        <v>177</v>
      </c>
      <c r="D937" s="42" t="s">
        <v>191</v>
      </c>
      <c r="E937" s="43" t="s">
        <v>364</v>
      </c>
      <c r="F937" s="43">
        <v>2000</v>
      </c>
      <c r="G937" s="44">
        <v>0.0026</v>
      </c>
      <c r="H937" s="44">
        <v>5.2</v>
      </c>
      <c r="I937" s="44"/>
      <c r="J937" s="44"/>
      <c r="K937" s="44"/>
      <c r="L937" s="44">
        <v>5.2</v>
      </c>
      <c r="M937" s="44"/>
      <c r="N937" s="44"/>
      <c r="O937" s="44"/>
      <c r="P937" s="41" t="s">
        <v>19</v>
      </c>
      <c r="Q937" s="85">
        <v>43768</v>
      </c>
      <c r="R937" s="55"/>
    </row>
    <row r="938" spans="1:18">
      <c r="A938" s="45"/>
      <c r="B938" s="41" t="s">
        <v>1141</v>
      </c>
      <c r="C938" s="41" t="s">
        <v>177</v>
      </c>
      <c r="D938" s="42" t="s">
        <v>191</v>
      </c>
      <c r="E938" s="43" t="s">
        <v>364</v>
      </c>
      <c r="F938" s="43">
        <v>2000</v>
      </c>
      <c r="G938" s="44">
        <v>0.003</v>
      </c>
      <c r="H938" s="44">
        <v>6</v>
      </c>
      <c r="I938" s="44"/>
      <c r="J938" s="44"/>
      <c r="K938" s="44"/>
      <c r="L938" s="44">
        <v>6</v>
      </c>
      <c r="M938" s="44"/>
      <c r="N938" s="44"/>
      <c r="O938" s="44"/>
      <c r="P938" s="41" t="s">
        <v>19</v>
      </c>
      <c r="Q938" s="85">
        <v>43768</v>
      </c>
      <c r="R938" s="55"/>
    </row>
    <row r="939" spans="1:18">
      <c r="A939" s="45"/>
      <c r="B939" s="41" t="s">
        <v>1142</v>
      </c>
      <c r="C939" s="41" t="s">
        <v>49</v>
      </c>
      <c r="D939" s="42" t="s">
        <v>50</v>
      </c>
      <c r="E939" s="43" t="s">
        <v>28</v>
      </c>
      <c r="F939" s="43">
        <v>1</v>
      </c>
      <c r="G939" s="44">
        <v>0.6</v>
      </c>
      <c r="H939" s="44">
        <v>0.6</v>
      </c>
      <c r="I939" s="44">
        <v>0.6</v>
      </c>
      <c r="J939" s="44"/>
      <c r="K939" s="44"/>
      <c r="L939" s="44"/>
      <c r="M939" s="44"/>
      <c r="N939" s="44"/>
      <c r="O939" s="44"/>
      <c r="P939" s="41" t="s">
        <v>154</v>
      </c>
      <c r="Q939" s="85">
        <v>43768</v>
      </c>
      <c r="R939" s="55"/>
    </row>
    <row r="940" spans="1:18">
      <c r="A940" s="45"/>
      <c r="B940" s="41" t="s">
        <v>663</v>
      </c>
      <c r="C940" s="41" t="s">
        <v>55</v>
      </c>
      <c r="D940" s="42" t="s">
        <v>56</v>
      </c>
      <c r="E940" s="43" t="s">
        <v>514</v>
      </c>
      <c r="F940" s="43">
        <v>10</v>
      </c>
      <c r="G940" s="44">
        <v>0.3</v>
      </c>
      <c r="H940" s="44">
        <v>0.3</v>
      </c>
      <c r="I940" s="44">
        <v>0.3</v>
      </c>
      <c r="J940" s="44"/>
      <c r="K940" s="44"/>
      <c r="L940" s="44"/>
      <c r="M940" s="44"/>
      <c r="N940" s="44"/>
      <c r="O940" s="44"/>
      <c r="P940" s="41" t="s">
        <v>154</v>
      </c>
      <c r="Q940" s="85">
        <v>43768</v>
      </c>
      <c r="R940" s="55"/>
    </row>
    <row r="941" spans="1:18">
      <c r="A941" s="56"/>
      <c r="B941" s="41" t="s">
        <v>669</v>
      </c>
      <c r="C941" s="69" t="s">
        <v>184</v>
      </c>
      <c r="D941" s="42" t="s">
        <v>238</v>
      </c>
      <c r="E941" s="43" t="s">
        <v>128</v>
      </c>
      <c r="F941" s="43">
        <v>1</v>
      </c>
      <c r="G941" s="44">
        <v>0.5</v>
      </c>
      <c r="H941" s="44">
        <v>0.5</v>
      </c>
      <c r="I941" s="44">
        <v>0.5</v>
      </c>
      <c r="J941" s="44"/>
      <c r="K941" s="44"/>
      <c r="L941" s="44"/>
      <c r="M941" s="44"/>
      <c r="N941" s="44"/>
      <c r="O941" s="44"/>
      <c r="P941" s="41" t="s">
        <v>154</v>
      </c>
      <c r="Q941" s="43" t="s">
        <v>1143</v>
      </c>
      <c r="R941" s="55"/>
    </row>
    <row r="942" spans="1:18">
      <c r="A942" s="40" t="s">
        <v>1144</v>
      </c>
      <c r="B942" s="41" t="s">
        <v>1145</v>
      </c>
      <c r="C942" s="41" t="s">
        <v>49</v>
      </c>
      <c r="D942" s="42" t="s">
        <v>50</v>
      </c>
      <c r="E942" s="43" t="s">
        <v>28</v>
      </c>
      <c r="F942" s="43">
        <v>1</v>
      </c>
      <c r="G942" s="95">
        <v>3</v>
      </c>
      <c r="H942" s="95">
        <v>3</v>
      </c>
      <c r="I942" s="44"/>
      <c r="J942" s="44"/>
      <c r="K942" s="44"/>
      <c r="L942" s="95">
        <v>3</v>
      </c>
      <c r="M942" s="44"/>
      <c r="N942" s="44"/>
      <c r="O942" s="44"/>
      <c r="P942" s="41" t="s">
        <v>154</v>
      </c>
      <c r="Q942" s="85">
        <v>43530</v>
      </c>
      <c r="R942" s="55"/>
    </row>
    <row r="943" ht="24" spans="1:18">
      <c r="A943" s="45"/>
      <c r="B943" s="41" t="s">
        <v>1146</v>
      </c>
      <c r="C943" s="41" t="s">
        <v>1147</v>
      </c>
      <c r="D943" s="42" t="s">
        <v>1148</v>
      </c>
      <c r="E943" s="43" t="s">
        <v>28</v>
      </c>
      <c r="F943" s="43">
        <v>1</v>
      </c>
      <c r="G943" s="95">
        <v>580</v>
      </c>
      <c r="H943" s="95">
        <v>580</v>
      </c>
      <c r="I943" s="95">
        <v>580</v>
      </c>
      <c r="J943" s="44"/>
      <c r="K943" s="44"/>
      <c r="L943" s="95"/>
      <c r="M943" s="44"/>
      <c r="N943" s="44"/>
      <c r="O943" s="44"/>
      <c r="P943" s="41" t="s">
        <v>1149</v>
      </c>
      <c r="Q943" s="85">
        <v>43664</v>
      </c>
      <c r="R943" s="55"/>
    </row>
    <row r="944" spans="1:18">
      <c r="A944" s="45"/>
      <c r="B944" s="41" t="s">
        <v>1150</v>
      </c>
      <c r="C944" s="41" t="s">
        <v>184</v>
      </c>
      <c r="D944" s="42" t="s">
        <v>238</v>
      </c>
      <c r="E944" s="43" t="s">
        <v>499</v>
      </c>
      <c r="F944" s="43">
        <v>10</v>
      </c>
      <c r="G944" s="95">
        <v>0.55</v>
      </c>
      <c r="H944" s="95">
        <v>5.5</v>
      </c>
      <c r="I944" s="44"/>
      <c r="J944" s="44"/>
      <c r="K944" s="44"/>
      <c r="L944" s="95">
        <v>5.5</v>
      </c>
      <c r="M944" s="44"/>
      <c r="N944" s="44"/>
      <c r="O944" s="44"/>
      <c r="P944" s="41" t="s">
        <v>1151</v>
      </c>
      <c r="Q944" s="85">
        <v>43678</v>
      </c>
      <c r="R944" s="55"/>
    </row>
    <row r="945" spans="1:18">
      <c r="A945" s="45"/>
      <c r="B945" s="41" t="s">
        <v>1150</v>
      </c>
      <c r="C945" s="41" t="s">
        <v>157</v>
      </c>
      <c r="D945" s="42" t="s">
        <v>156</v>
      </c>
      <c r="E945" s="43" t="s">
        <v>128</v>
      </c>
      <c r="F945" s="43">
        <v>1</v>
      </c>
      <c r="G945" s="95">
        <v>0.57</v>
      </c>
      <c r="H945" s="95">
        <v>0.57</v>
      </c>
      <c r="I945" s="44"/>
      <c r="J945" s="44"/>
      <c r="K945" s="44"/>
      <c r="L945" s="95">
        <v>0.57</v>
      </c>
      <c r="M945" s="44"/>
      <c r="N945" s="44"/>
      <c r="O945" s="44"/>
      <c r="P945" s="41" t="s">
        <v>1151</v>
      </c>
      <c r="Q945" s="85">
        <v>43678</v>
      </c>
      <c r="R945" s="55"/>
    </row>
    <row r="946" spans="1:18">
      <c r="A946" s="56"/>
      <c r="B946" s="41" t="s">
        <v>1152</v>
      </c>
      <c r="C946" s="41"/>
      <c r="D946" s="42" t="s">
        <v>1153</v>
      </c>
      <c r="E946" s="43" t="s">
        <v>28</v>
      </c>
      <c r="F946" s="43">
        <v>1</v>
      </c>
      <c r="G946" s="95">
        <v>215.6</v>
      </c>
      <c r="H946" s="95">
        <v>215.6</v>
      </c>
      <c r="I946" s="95"/>
      <c r="J946" s="44"/>
      <c r="K946" s="95">
        <v>215.6</v>
      </c>
      <c r="L946" s="95">
        <v>215.6</v>
      </c>
      <c r="M946" s="44"/>
      <c r="N946" s="44"/>
      <c r="O946" s="44"/>
      <c r="P946" s="41" t="s">
        <v>1149</v>
      </c>
      <c r="Q946" s="85">
        <v>43770</v>
      </c>
      <c r="R946" s="55"/>
    </row>
    <row r="947" spans="1:18">
      <c r="A947" s="40" t="s">
        <v>1154</v>
      </c>
      <c r="B947" s="41" t="s">
        <v>1155</v>
      </c>
      <c r="C947" s="41" t="s">
        <v>1156</v>
      </c>
      <c r="D947" s="42" t="str">
        <f>IF(C947="","",VLOOKUP(C947,[15]采购品目表!A$1:B$65536,2,FALSE))</f>
        <v>智能化安装工程</v>
      </c>
      <c r="E947" s="43" t="s">
        <v>42</v>
      </c>
      <c r="F947" s="43">
        <v>1</v>
      </c>
      <c r="G947" s="44">
        <v>1427</v>
      </c>
      <c r="H947" s="44">
        <v>1427</v>
      </c>
      <c r="I947" s="44"/>
      <c r="J947" s="44"/>
      <c r="K947" s="44"/>
      <c r="L947" s="44"/>
      <c r="M947" s="44"/>
      <c r="N947" s="44"/>
      <c r="O947" s="44">
        <v>1427</v>
      </c>
      <c r="P947" s="41" t="s">
        <v>1157</v>
      </c>
      <c r="Q947" s="43">
        <v>201907</v>
      </c>
      <c r="R947" s="55" t="s">
        <v>1158</v>
      </c>
    </row>
    <row r="948" spans="1:18">
      <c r="A948" s="45"/>
      <c r="B948" s="41" t="s">
        <v>1159</v>
      </c>
      <c r="C948" s="41" t="s">
        <v>405</v>
      </c>
      <c r="D948" s="42" t="str">
        <f>IF(C948="","",VLOOKUP(C948,[15]采购品目表!A$1:B$65536,2,FALSE))</f>
        <v>办公设备</v>
      </c>
      <c r="E948" s="43" t="s">
        <v>28</v>
      </c>
      <c r="F948" s="43">
        <v>1</v>
      </c>
      <c r="G948" s="44">
        <v>80</v>
      </c>
      <c r="H948" s="44">
        <v>80</v>
      </c>
      <c r="I948" s="44">
        <v>80</v>
      </c>
      <c r="J948" s="44"/>
      <c r="K948" s="44"/>
      <c r="L948" s="44"/>
      <c r="M948" s="44"/>
      <c r="N948" s="44"/>
      <c r="O948" s="44"/>
      <c r="P948" s="41" t="s">
        <v>403</v>
      </c>
      <c r="Q948" s="43">
        <v>201909</v>
      </c>
      <c r="R948" s="55"/>
    </row>
    <row r="949" spans="1:18">
      <c r="A949" s="45"/>
      <c r="B949" s="41" t="s">
        <v>1160</v>
      </c>
      <c r="C949" s="41" t="s">
        <v>69</v>
      </c>
      <c r="D949" s="42" t="str">
        <f>IF(C949="","",VLOOKUP(C949,[15]采购品目表!A$1:B$65536,2,FALSE))</f>
        <v>办公消耗用品及类似物品</v>
      </c>
      <c r="E949" s="43" t="s">
        <v>28</v>
      </c>
      <c r="F949" s="43">
        <v>1</v>
      </c>
      <c r="G949" s="44">
        <v>50</v>
      </c>
      <c r="H949" s="44">
        <v>50</v>
      </c>
      <c r="I949" s="44">
        <v>50</v>
      </c>
      <c r="J949" s="44"/>
      <c r="K949" s="44"/>
      <c r="L949" s="44"/>
      <c r="M949" s="44"/>
      <c r="N949" s="44"/>
      <c r="O949" s="44"/>
      <c r="P949" s="41" t="s">
        <v>403</v>
      </c>
      <c r="Q949" s="43" t="s">
        <v>1161</v>
      </c>
      <c r="R949" s="55"/>
    </row>
    <row r="950" spans="1:18">
      <c r="A950" s="45"/>
      <c r="B950" s="41" t="s">
        <v>1162</v>
      </c>
      <c r="C950" s="41" t="s">
        <v>177</v>
      </c>
      <c r="D950" s="42" t="str">
        <f>IF(C950="","",VLOOKUP(C950,[15]采购品目表!A$1:B$65536,2,FALSE))</f>
        <v>印刷服务</v>
      </c>
      <c r="E950" s="43" t="s">
        <v>28</v>
      </c>
      <c r="F950" s="43">
        <v>1</v>
      </c>
      <c r="G950" s="44">
        <v>60</v>
      </c>
      <c r="H950" s="44">
        <v>60</v>
      </c>
      <c r="I950" s="44">
        <v>60</v>
      </c>
      <c r="J950" s="44"/>
      <c r="K950" s="44"/>
      <c r="L950" s="44"/>
      <c r="M950" s="44"/>
      <c r="N950" s="44"/>
      <c r="O950" s="44"/>
      <c r="P950" s="41" t="s">
        <v>403</v>
      </c>
      <c r="Q950" s="43" t="s">
        <v>1161</v>
      </c>
      <c r="R950" s="55"/>
    </row>
    <row r="951" spans="1:18">
      <c r="A951" s="56"/>
      <c r="B951" s="41" t="s">
        <v>1163</v>
      </c>
      <c r="C951" s="41" t="s">
        <v>26</v>
      </c>
      <c r="D951" s="42" t="str">
        <f>IF(C951="","",VLOOKUP(C951,[15]采购品目表!A$1:B$65536,2,FALSE))</f>
        <v>其他服务</v>
      </c>
      <c r="E951" s="43" t="s">
        <v>28</v>
      </c>
      <c r="F951" s="43">
        <v>1</v>
      </c>
      <c r="G951" s="44">
        <v>50</v>
      </c>
      <c r="H951" s="44">
        <v>50</v>
      </c>
      <c r="I951" s="44">
        <v>50</v>
      </c>
      <c r="J951" s="44"/>
      <c r="K951" s="44"/>
      <c r="L951" s="44"/>
      <c r="M951" s="44"/>
      <c r="N951" s="44"/>
      <c r="O951" s="44"/>
      <c r="P951" s="41" t="s">
        <v>403</v>
      </c>
      <c r="Q951" s="43">
        <v>201910</v>
      </c>
      <c r="R951" s="55"/>
    </row>
    <row r="952" ht="24" spans="1:18">
      <c r="A952" s="41" t="s">
        <v>1164</v>
      </c>
      <c r="B952" s="41" t="s">
        <v>168</v>
      </c>
      <c r="C952" s="41" t="s">
        <v>169</v>
      </c>
      <c r="D952" s="42" t="s">
        <v>488</v>
      </c>
      <c r="E952" s="43" t="s">
        <v>28</v>
      </c>
      <c r="F952" s="43">
        <v>1</v>
      </c>
      <c r="G952" s="44">
        <v>14.5</v>
      </c>
      <c r="H952" s="44">
        <v>14.5</v>
      </c>
      <c r="I952" s="44">
        <v>14.5</v>
      </c>
      <c r="J952" s="44"/>
      <c r="K952" s="44"/>
      <c r="L952" s="44"/>
      <c r="M952" s="44"/>
      <c r="N952" s="44"/>
      <c r="O952" s="44"/>
      <c r="P952" s="41" t="s">
        <v>1165</v>
      </c>
      <c r="Q952" s="43">
        <v>20190701</v>
      </c>
      <c r="R952" s="55"/>
    </row>
    <row r="953" spans="1:18">
      <c r="A953" s="40" t="s">
        <v>1166</v>
      </c>
      <c r="B953" s="41" t="s">
        <v>170</v>
      </c>
      <c r="C953" s="41" t="s">
        <v>315</v>
      </c>
      <c r="D953" s="42" t="s">
        <v>416</v>
      </c>
      <c r="E953" s="43" t="s">
        <v>128</v>
      </c>
      <c r="F953" s="43">
        <v>5</v>
      </c>
      <c r="G953" s="44">
        <v>0.8</v>
      </c>
      <c r="H953" s="44">
        <v>4</v>
      </c>
      <c r="I953" s="44">
        <v>4</v>
      </c>
      <c r="J953" s="44"/>
      <c r="K953" s="44"/>
      <c r="L953" s="44"/>
      <c r="M953" s="44"/>
      <c r="N953" s="44"/>
      <c r="O953" s="44"/>
      <c r="P953" s="41" t="s">
        <v>154</v>
      </c>
      <c r="Q953" s="85">
        <v>43646</v>
      </c>
      <c r="R953" s="55"/>
    </row>
    <row r="954" spans="1:18">
      <c r="A954" s="45"/>
      <c r="B954" s="41" t="s">
        <v>570</v>
      </c>
      <c r="C954" s="41" t="s">
        <v>69</v>
      </c>
      <c r="D954" s="42" t="s">
        <v>70</v>
      </c>
      <c r="E954" s="43" t="s">
        <v>28</v>
      </c>
      <c r="F954" s="43">
        <v>1</v>
      </c>
      <c r="G954" s="61">
        <v>10</v>
      </c>
      <c r="H954" s="61">
        <v>10</v>
      </c>
      <c r="I954" s="61">
        <v>10</v>
      </c>
      <c r="J954" s="44"/>
      <c r="K954" s="44"/>
      <c r="L954" s="44"/>
      <c r="M954" s="44"/>
      <c r="N954" s="44"/>
      <c r="O954" s="44"/>
      <c r="P954" s="41" t="s">
        <v>154</v>
      </c>
      <c r="Q954" s="85">
        <v>43475</v>
      </c>
      <c r="R954" s="55"/>
    </row>
    <row r="955" spans="1:18">
      <c r="A955" s="56"/>
      <c r="B955" s="41" t="s">
        <v>1167</v>
      </c>
      <c r="C955" s="41" t="s">
        <v>1168</v>
      </c>
      <c r="D955" s="42" t="s">
        <v>1169</v>
      </c>
      <c r="E955" s="43" t="s">
        <v>42</v>
      </c>
      <c r="F955" s="43">
        <v>1</v>
      </c>
      <c r="G955" s="44">
        <v>257</v>
      </c>
      <c r="H955" s="44">
        <v>257</v>
      </c>
      <c r="I955" s="44">
        <v>257</v>
      </c>
      <c r="J955" s="44"/>
      <c r="K955" s="44"/>
      <c r="L955" s="44"/>
      <c r="M955" s="44"/>
      <c r="N955" s="44"/>
      <c r="O955" s="44">
        <v>257</v>
      </c>
      <c r="P955" s="41" t="s">
        <v>1170</v>
      </c>
      <c r="Q955" s="85">
        <v>43506</v>
      </c>
      <c r="R955" s="55"/>
    </row>
    <row r="956" spans="1:18">
      <c r="A956" s="41" t="s">
        <v>1171</v>
      </c>
      <c r="B956" s="41" t="s">
        <v>570</v>
      </c>
      <c r="C956" s="41" t="s">
        <v>69</v>
      </c>
      <c r="D956" s="42" t="s">
        <v>70</v>
      </c>
      <c r="E956" s="43" t="s">
        <v>28</v>
      </c>
      <c r="F956" s="43">
        <v>1</v>
      </c>
      <c r="G956" s="44">
        <v>6</v>
      </c>
      <c r="H956" s="44">
        <v>6</v>
      </c>
      <c r="I956" s="44">
        <v>6</v>
      </c>
      <c r="J956" s="44"/>
      <c r="K956" s="44"/>
      <c r="L956" s="44"/>
      <c r="M956" s="44"/>
      <c r="N956" s="44"/>
      <c r="O956" s="44"/>
      <c r="P956" s="41" t="s">
        <v>1172</v>
      </c>
      <c r="Q956" s="43">
        <v>20190901</v>
      </c>
      <c r="R956" s="66"/>
    </row>
    <row r="957" spans="1:18">
      <c r="A957" s="41"/>
      <c r="B957" s="41" t="s">
        <v>1173</v>
      </c>
      <c r="C957" s="41" t="s">
        <v>827</v>
      </c>
      <c r="D957" s="42" t="s">
        <v>828</v>
      </c>
      <c r="E957" s="43" t="s">
        <v>128</v>
      </c>
      <c r="F957" s="43">
        <v>1</v>
      </c>
      <c r="G957" s="44">
        <v>0.3</v>
      </c>
      <c r="H957" s="44">
        <v>0.3</v>
      </c>
      <c r="I957" s="44">
        <v>0.3</v>
      </c>
      <c r="J957" s="44"/>
      <c r="K957" s="44"/>
      <c r="L957" s="44"/>
      <c r="M957" s="44"/>
      <c r="N957" s="44"/>
      <c r="O957" s="44"/>
      <c r="P957" s="41" t="s">
        <v>154</v>
      </c>
      <c r="Q957" s="43">
        <v>20190901</v>
      </c>
      <c r="R957" s="66"/>
    </row>
    <row r="958" spans="1:18">
      <c r="A958" s="40" t="s">
        <v>1174</v>
      </c>
      <c r="B958" s="228" t="s">
        <v>1175</v>
      </c>
      <c r="C958" s="41" t="s">
        <v>107</v>
      </c>
      <c r="D958" s="42" t="s">
        <v>108</v>
      </c>
      <c r="E958" s="43" t="s">
        <v>28</v>
      </c>
      <c r="F958" s="43">
        <v>1</v>
      </c>
      <c r="G958" s="44">
        <v>3.5</v>
      </c>
      <c r="H958" s="44">
        <v>3.5</v>
      </c>
      <c r="I958" s="44">
        <v>3.5</v>
      </c>
      <c r="J958" s="44"/>
      <c r="K958" s="44"/>
      <c r="L958" s="44"/>
      <c r="M958" s="44"/>
      <c r="N958" s="44"/>
      <c r="O958" s="44"/>
      <c r="P958" s="41" t="s">
        <v>154</v>
      </c>
      <c r="Q958" s="85">
        <v>43708</v>
      </c>
      <c r="R958" s="55"/>
    </row>
    <row r="959" spans="1:18">
      <c r="A959" s="45"/>
      <c r="B959" s="228" t="s">
        <v>1176</v>
      </c>
      <c r="C959" s="41" t="s">
        <v>169</v>
      </c>
      <c r="D959" s="42" t="s">
        <v>488</v>
      </c>
      <c r="E959" s="43" t="s">
        <v>28</v>
      </c>
      <c r="F959" s="43">
        <v>1</v>
      </c>
      <c r="G959" s="44">
        <v>4.6</v>
      </c>
      <c r="H959" s="44">
        <v>4.6</v>
      </c>
      <c r="I959" s="44">
        <v>4.6</v>
      </c>
      <c r="J959" s="44"/>
      <c r="K959" s="44"/>
      <c r="L959" s="44"/>
      <c r="M959" s="44"/>
      <c r="N959" s="44"/>
      <c r="O959" s="44"/>
      <c r="P959" s="41" t="s">
        <v>154</v>
      </c>
      <c r="Q959" s="85">
        <v>43708</v>
      </c>
      <c r="R959" s="55"/>
    </row>
    <row r="960" spans="1:18">
      <c r="A960" s="45"/>
      <c r="B960" s="228" t="s">
        <v>1177</v>
      </c>
      <c r="C960" s="41" t="s">
        <v>75</v>
      </c>
      <c r="D960" s="42" t="s">
        <v>76</v>
      </c>
      <c r="E960" s="43" t="s">
        <v>42</v>
      </c>
      <c r="F960" s="43">
        <v>1</v>
      </c>
      <c r="G960" s="44">
        <v>8.3</v>
      </c>
      <c r="H960" s="44">
        <v>8.3</v>
      </c>
      <c r="I960" s="44">
        <v>8.3</v>
      </c>
      <c r="J960" s="44"/>
      <c r="K960" s="44"/>
      <c r="L960" s="44"/>
      <c r="M960" s="44"/>
      <c r="N960" s="44"/>
      <c r="O960" s="44"/>
      <c r="P960" s="41" t="s">
        <v>154</v>
      </c>
      <c r="Q960" s="85">
        <v>43708</v>
      </c>
      <c r="R960" s="55"/>
    </row>
    <row r="961" spans="1:18">
      <c r="A961" s="45"/>
      <c r="B961" s="228" t="s">
        <v>1178</v>
      </c>
      <c r="C961" s="41" t="s">
        <v>107</v>
      </c>
      <c r="D961" s="42" t="s">
        <v>108</v>
      </c>
      <c r="E961" s="43" t="s">
        <v>28</v>
      </c>
      <c r="F961" s="43">
        <v>1</v>
      </c>
      <c r="G961" s="44">
        <v>2.56</v>
      </c>
      <c r="H961" s="44">
        <v>2.56</v>
      </c>
      <c r="I961" s="44">
        <v>2.56</v>
      </c>
      <c r="J961" s="44"/>
      <c r="K961" s="44"/>
      <c r="L961" s="44"/>
      <c r="M961" s="44"/>
      <c r="N961" s="44"/>
      <c r="O961" s="44"/>
      <c r="P961" s="41" t="s">
        <v>154</v>
      </c>
      <c r="Q961" s="85">
        <v>43708</v>
      </c>
      <c r="R961" s="55"/>
    </row>
    <row r="962" spans="1:18">
      <c r="A962" s="45"/>
      <c r="B962" s="228" t="s">
        <v>1179</v>
      </c>
      <c r="C962" s="41" t="s">
        <v>169</v>
      </c>
      <c r="D962" s="42" t="s">
        <v>488</v>
      </c>
      <c r="E962" s="43" t="s">
        <v>28</v>
      </c>
      <c r="F962" s="43">
        <v>1</v>
      </c>
      <c r="G962" s="44">
        <v>75</v>
      </c>
      <c r="H962" s="44">
        <v>75</v>
      </c>
      <c r="I962" s="44">
        <v>75</v>
      </c>
      <c r="J962" s="44"/>
      <c r="K962" s="44"/>
      <c r="L962" s="44"/>
      <c r="M962" s="44"/>
      <c r="N962" s="44"/>
      <c r="O962" s="44"/>
      <c r="P962" s="41" t="s">
        <v>1180</v>
      </c>
      <c r="Q962" s="43" t="s">
        <v>1181</v>
      </c>
      <c r="R962" s="55"/>
    </row>
    <row r="963" spans="1:18">
      <c r="A963" s="45"/>
      <c r="B963" s="228" t="s">
        <v>1182</v>
      </c>
      <c r="C963" s="41" t="s">
        <v>69</v>
      </c>
      <c r="D963" s="42" t="s">
        <v>70</v>
      </c>
      <c r="E963" s="43" t="s">
        <v>28</v>
      </c>
      <c r="F963" s="43">
        <v>1</v>
      </c>
      <c r="G963" s="44">
        <v>1.3</v>
      </c>
      <c r="H963" s="44">
        <v>1.3</v>
      </c>
      <c r="I963" s="44">
        <v>1.3</v>
      </c>
      <c r="J963" s="44"/>
      <c r="K963" s="44"/>
      <c r="L963" s="44"/>
      <c r="M963" s="44"/>
      <c r="N963" s="44"/>
      <c r="O963" s="44"/>
      <c r="P963" s="41" t="s">
        <v>154</v>
      </c>
      <c r="Q963" s="85">
        <v>43708</v>
      </c>
      <c r="R963" s="55"/>
    </row>
    <row r="964" spans="1:18">
      <c r="A964" s="56"/>
      <c r="B964" s="41" t="s">
        <v>1183</v>
      </c>
      <c r="C964" s="41" t="s">
        <v>169</v>
      </c>
      <c r="D964" s="42" t="s">
        <v>488</v>
      </c>
      <c r="E964" s="43" t="s">
        <v>28</v>
      </c>
      <c r="F964" s="43">
        <v>1</v>
      </c>
      <c r="G964" s="44">
        <v>4</v>
      </c>
      <c r="H964" s="44">
        <v>4</v>
      </c>
      <c r="I964" s="44">
        <v>4</v>
      </c>
      <c r="J964" s="44"/>
      <c r="K964" s="44"/>
      <c r="L964" s="44"/>
      <c r="M964" s="44"/>
      <c r="N964" s="44"/>
      <c r="O964" s="44"/>
      <c r="P964" s="41" t="s">
        <v>154</v>
      </c>
      <c r="Q964" s="85">
        <v>43708</v>
      </c>
      <c r="R964" s="55"/>
    </row>
    <row r="965" spans="1:18">
      <c r="A965" s="41" t="s">
        <v>1184</v>
      </c>
      <c r="B965" s="41" t="s">
        <v>125</v>
      </c>
      <c r="C965" s="41" t="s">
        <v>184</v>
      </c>
      <c r="D965" s="42" t="s">
        <v>1185</v>
      </c>
      <c r="E965" s="43" t="s">
        <v>128</v>
      </c>
      <c r="F965" s="43">
        <v>1</v>
      </c>
      <c r="G965" s="44">
        <v>0.6</v>
      </c>
      <c r="H965" s="44">
        <v>0.6</v>
      </c>
      <c r="I965" s="44">
        <v>0.6</v>
      </c>
      <c r="J965" s="44"/>
      <c r="K965" s="44"/>
      <c r="L965" s="44"/>
      <c r="M965" s="44"/>
      <c r="N965" s="44"/>
      <c r="O965" s="44"/>
      <c r="P965" s="41" t="s">
        <v>881</v>
      </c>
      <c r="Q965" s="43" t="s">
        <v>1186</v>
      </c>
      <c r="R965" s="55"/>
    </row>
    <row r="966" spans="1:18">
      <c r="A966" s="41"/>
      <c r="B966" s="41" t="s">
        <v>68</v>
      </c>
      <c r="C966" s="41" t="s">
        <v>49</v>
      </c>
      <c r="D966" s="42" t="s">
        <v>831</v>
      </c>
      <c r="E966" s="43" t="s">
        <v>28</v>
      </c>
      <c r="F966" s="43">
        <v>1</v>
      </c>
      <c r="G966" s="44">
        <v>2</v>
      </c>
      <c r="H966" s="44">
        <v>2</v>
      </c>
      <c r="I966" s="44">
        <v>2</v>
      </c>
      <c r="J966" s="44"/>
      <c r="K966" s="44"/>
      <c r="L966" s="44"/>
      <c r="M966" s="44"/>
      <c r="N966" s="44"/>
      <c r="O966" s="44"/>
      <c r="P966" s="41" t="s">
        <v>881</v>
      </c>
      <c r="Q966" s="43" t="s">
        <v>1187</v>
      </c>
      <c r="R966" s="55"/>
    </row>
    <row r="967" spans="1:18">
      <c r="A967" s="41"/>
      <c r="B967" s="41" t="s">
        <v>68</v>
      </c>
      <c r="C967" s="41" t="s">
        <v>55</v>
      </c>
      <c r="D967" s="42" t="s">
        <v>56</v>
      </c>
      <c r="E967" s="43" t="s">
        <v>514</v>
      </c>
      <c r="F967" s="43">
        <v>31</v>
      </c>
      <c r="G967" s="44">
        <v>0.01613</v>
      </c>
      <c r="H967" s="44">
        <v>0.5</v>
      </c>
      <c r="I967" s="44">
        <v>0.5</v>
      </c>
      <c r="J967" s="44"/>
      <c r="K967" s="44"/>
      <c r="L967" s="44"/>
      <c r="M967" s="44"/>
      <c r="N967" s="44"/>
      <c r="O967" s="44"/>
      <c r="P967" s="41" t="s">
        <v>881</v>
      </c>
      <c r="Q967" s="43" t="s">
        <v>1187</v>
      </c>
      <c r="R967" s="55"/>
    </row>
    <row r="968" ht="24" spans="1:18">
      <c r="A968" s="41"/>
      <c r="B968" s="41" t="s">
        <v>125</v>
      </c>
      <c r="C968" s="41" t="s">
        <v>405</v>
      </c>
      <c r="D968" s="42" t="s">
        <v>1188</v>
      </c>
      <c r="E968" s="43" t="s">
        <v>128</v>
      </c>
      <c r="F968" s="43">
        <v>10</v>
      </c>
      <c r="G968" s="44">
        <v>10</v>
      </c>
      <c r="H968" s="44">
        <v>10</v>
      </c>
      <c r="I968" s="44">
        <v>10</v>
      </c>
      <c r="J968" s="44"/>
      <c r="K968" s="44"/>
      <c r="L968" s="44"/>
      <c r="M968" s="44"/>
      <c r="N968" s="44"/>
      <c r="O968" s="44"/>
      <c r="P968" s="41" t="s">
        <v>881</v>
      </c>
      <c r="Q968" s="43" t="s">
        <v>888</v>
      </c>
      <c r="R968" s="55" t="s">
        <v>889</v>
      </c>
    </row>
    <row r="969" ht="24" spans="1:18">
      <c r="A969" s="41"/>
      <c r="B969" s="41" t="s">
        <v>68</v>
      </c>
      <c r="C969" s="41" t="s">
        <v>69</v>
      </c>
      <c r="D969" s="42" t="s">
        <v>70</v>
      </c>
      <c r="E969" s="43" t="s">
        <v>28</v>
      </c>
      <c r="F969" s="43">
        <v>1</v>
      </c>
      <c r="G969" s="44">
        <v>0.5</v>
      </c>
      <c r="H969" s="44">
        <v>0.5</v>
      </c>
      <c r="I969" s="44">
        <v>0.5</v>
      </c>
      <c r="J969" s="44"/>
      <c r="K969" s="44"/>
      <c r="L969" s="44"/>
      <c r="M969" s="44"/>
      <c r="N969" s="44"/>
      <c r="O969" s="44"/>
      <c r="P969" s="41" t="s">
        <v>154</v>
      </c>
      <c r="Q969" s="43" t="s">
        <v>888</v>
      </c>
      <c r="R969" s="55" t="s">
        <v>889</v>
      </c>
    </row>
    <row r="970" spans="1:18">
      <c r="A970" s="41" t="s">
        <v>1189</v>
      </c>
      <c r="B970" s="41" t="s">
        <v>211</v>
      </c>
      <c r="C970" s="41" t="s">
        <v>210</v>
      </c>
      <c r="D970" s="42" t="str">
        <f>IF(C970="","",VLOOKUP(C970,[16]采购品目表!A$1:B$65536,2,FALSE))</f>
        <v>计算机设备维修和保养服务</v>
      </c>
      <c r="E970" s="43" t="s">
        <v>42</v>
      </c>
      <c r="F970" s="43">
        <v>1</v>
      </c>
      <c r="G970" s="44">
        <v>3</v>
      </c>
      <c r="H970" s="44">
        <v>3</v>
      </c>
      <c r="I970" s="44"/>
      <c r="J970" s="44"/>
      <c r="K970" s="44"/>
      <c r="L970" s="44">
        <v>3</v>
      </c>
      <c r="M970" s="44"/>
      <c r="N970" s="44"/>
      <c r="O970" s="44"/>
      <c r="P970" s="41" t="s">
        <v>154</v>
      </c>
      <c r="Q970" s="43">
        <v>20190821</v>
      </c>
      <c r="R970" s="55"/>
    </row>
    <row r="971" spans="1:18">
      <c r="A971" s="41"/>
      <c r="B971" s="41" t="s">
        <v>1190</v>
      </c>
      <c r="C971" s="41" t="s">
        <v>49</v>
      </c>
      <c r="D971" s="42" t="str">
        <f>IF(C971="","",VLOOKUP(C971,[16]采购品目表!A$1:B$65536,2,FALSE))</f>
        <v>硒鼓、粉盒</v>
      </c>
      <c r="E971" s="43" t="s">
        <v>28</v>
      </c>
      <c r="F971" s="43">
        <v>1</v>
      </c>
      <c r="G971" s="218">
        <v>1.2</v>
      </c>
      <c r="H971" s="218">
        <v>1.2</v>
      </c>
      <c r="I971" s="218"/>
      <c r="J971" s="218"/>
      <c r="K971" s="218"/>
      <c r="L971" s="218">
        <v>1.2</v>
      </c>
      <c r="M971" s="44"/>
      <c r="N971" s="44"/>
      <c r="O971" s="44"/>
      <c r="P971" s="41" t="s">
        <v>154</v>
      </c>
      <c r="Q971" s="43">
        <v>20190821</v>
      </c>
      <c r="R971" s="55"/>
    </row>
    <row r="972" spans="1:18">
      <c r="A972" s="41"/>
      <c r="B972" s="41" t="s">
        <v>191</v>
      </c>
      <c r="C972" s="41" t="s">
        <v>177</v>
      </c>
      <c r="D972" s="42" t="str">
        <f>IF(C972="","",VLOOKUP(C972,[16]采购品目表!A$1:B$65536,2,FALSE))</f>
        <v>印刷服务</v>
      </c>
      <c r="E972" s="43" t="s">
        <v>28</v>
      </c>
      <c r="F972" s="43">
        <v>1</v>
      </c>
      <c r="G972" s="44">
        <v>1.9</v>
      </c>
      <c r="H972" s="218">
        <v>1.9</v>
      </c>
      <c r="I972" s="44"/>
      <c r="J972" s="44"/>
      <c r="K972" s="44"/>
      <c r="L972" s="44">
        <v>1.9</v>
      </c>
      <c r="M972" s="44"/>
      <c r="N972" s="44"/>
      <c r="O972" s="44"/>
      <c r="P972" s="41" t="s">
        <v>154</v>
      </c>
      <c r="Q972" s="43">
        <v>20190821</v>
      </c>
      <c r="R972" s="55"/>
    </row>
    <row r="973" spans="1:18">
      <c r="A973" s="41" t="s">
        <v>1191</v>
      </c>
      <c r="B973" s="152" t="s">
        <v>583</v>
      </c>
      <c r="C973" s="60" t="s">
        <v>55</v>
      </c>
      <c r="D973" s="152" t="s">
        <v>604</v>
      </c>
      <c r="E973" s="43" t="s">
        <v>514</v>
      </c>
      <c r="F973" s="43">
        <v>4</v>
      </c>
      <c r="G973" s="44">
        <v>0.03</v>
      </c>
      <c r="H973" s="96">
        <v>0.12</v>
      </c>
      <c r="I973" s="44">
        <v>0.12</v>
      </c>
      <c r="J973" s="44"/>
      <c r="K973" s="44"/>
      <c r="L973" s="96"/>
      <c r="M973" s="44"/>
      <c r="N973" s="44"/>
      <c r="O973" s="44"/>
      <c r="P973" s="41" t="s">
        <v>154</v>
      </c>
      <c r="Q973" s="71" t="s">
        <v>1192</v>
      </c>
      <c r="R973" s="55"/>
    </row>
    <row r="974" spans="1:18">
      <c r="A974" s="41"/>
      <c r="B974" s="152" t="s">
        <v>583</v>
      </c>
      <c r="C974" s="60" t="s">
        <v>55</v>
      </c>
      <c r="D974" s="152" t="s">
        <v>1193</v>
      </c>
      <c r="E974" s="43" t="s">
        <v>514</v>
      </c>
      <c r="F974" s="43">
        <v>1</v>
      </c>
      <c r="G974" s="44">
        <v>0.02</v>
      </c>
      <c r="H974" s="96">
        <v>0.02</v>
      </c>
      <c r="I974" s="44">
        <v>0.02</v>
      </c>
      <c r="J974" s="44"/>
      <c r="K974" s="44"/>
      <c r="L974" s="96"/>
      <c r="M974" s="44"/>
      <c r="N974" s="44"/>
      <c r="O974" s="44"/>
      <c r="P974" s="41" t="s">
        <v>154</v>
      </c>
      <c r="Q974" s="71" t="s">
        <v>1192</v>
      </c>
      <c r="R974" s="55"/>
    </row>
    <row r="975" ht="24" spans="1:18">
      <c r="A975" s="41"/>
      <c r="B975" s="152" t="s">
        <v>583</v>
      </c>
      <c r="C975" s="60" t="s">
        <v>49</v>
      </c>
      <c r="D975" s="152" t="s">
        <v>1194</v>
      </c>
      <c r="E975" s="43" t="s">
        <v>193</v>
      </c>
      <c r="F975" s="43">
        <v>7</v>
      </c>
      <c r="G975" s="44">
        <v>0.04</v>
      </c>
      <c r="H975" s="96">
        <v>0.23</v>
      </c>
      <c r="I975" s="44">
        <v>0.23</v>
      </c>
      <c r="J975" s="44"/>
      <c r="K975" s="44"/>
      <c r="L975" s="96"/>
      <c r="M975" s="44"/>
      <c r="N975" s="44"/>
      <c r="O975" s="44"/>
      <c r="P975" s="41" t="s">
        <v>154</v>
      </c>
      <c r="Q975" s="71" t="s">
        <v>1192</v>
      </c>
      <c r="R975" s="55"/>
    </row>
    <row r="976" ht="24" spans="1:18">
      <c r="A976" s="41"/>
      <c r="B976" s="152" t="s">
        <v>583</v>
      </c>
      <c r="C976" s="60" t="s">
        <v>49</v>
      </c>
      <c r="D976" s="152" t="s">
        <v>1195</v>
      </c>
      <c r="E976" s="43" t="s">
        <v>193</v>
      </c>
      <c r="F976" s="43">
        <v>7</v>
      </c>
      <c r="G976" s="44">
        <v>0.04</v>
      </c>
      <c r="H976" s="96">
        <v>0.23</v>
      </c>
      <c r="I976" s="44">
        <v>0.23</v>
      </c>
      <c r="J976" s="44"/>
      <c r="K976" s="44"/>
      <c r="L976" s="96"/>
      <c r="M976" s="44"/>
      <c r="N976" s="44"/>
      <c r="O976" s="44"/>
      <c r="P976" s="41" t="s">
        <v>154</v>
      </c>
      <c r="Q976" s="71" t="s">
        <v>1192</v>
      </c>
      <c r="R976" s="55"/>
    </row>
    <row r="977" ht="24" spans="1:18">
      <c r="A977" s="41"/>
      <c r="B977" s="152" t="s">
        <v>583</v>
      </c>
      <c r="C977" s="60" t="s">
        <v>49</v>
      </c>
      <c r="D977" s="152" t="s">
        <v>1196</v>
      </c>
      <c r="E977" s="43" t="s">
        <v>193</v>
      </c>
      <c r="F977" s="43">
        <v>7</v>
      </c>
      <c r="G977" s="44">
        <v>0.04</v>
      </c>
      <c r="H977" s="96">
        <v>0.23</v>
      </c>
      <c r="I977" s="44">
        <v>0.23</v>
      </c>
      <c r="J977" s="44"/>
      <c r="K977" s="44"/>
      <c r="L977" s="96"/>
      <c r="M977" s="44"/>
      <c r="N977" s="44"/>
      <c r="O977" s="44"/>
      <c r="P977" s="41" t="s">
        <v>154</v>
      </c>
      <c r="Q977" s="71" t="s">
        <v>1192</v>
      </c>
      <c r="R977" s="55"/>
    </row>
    <row r="978" ht="24" spans="1:18">
      <c r="A978" s="41"/>
      <c r="B978" s="152" t="s">
        <v>583</v>
      </c>
      <c r="C978" s="60" t="s">
        <v>49</v>
      </c>
      <c r="D978" s="152" t="s">
        <v>1197</v>
      </c>
      <c r="E978" s="43" t="s">
        <v>193</v>
      </c>
      <c r="F978" s="43">
        <v>8</v>
      </c>
      <c r="G978" s="44">
        <v>0.04</v>
      </c>
      <c r="H978" s="96">
        <v>0.23</v>
      </c>
      <c r="I978" s="44">
        <v>0.23</v>
      </c>
      <c r="J978" s="44"/>
      <c r="K978" s="44"/>
      <c r="L978" s="96"/>
      <c r="M978" s="44"/>
      <c r="N978" s="44"/>
      <c r="O978" s="44"/>
      <c r="P978" s="41" t="s">
        <v>154</v>
      </c>
      <c r="Q978" s="71" t="s">
        <v>1192</v>
      </c>
      <c r="R978" s="55"/>
    </row>
    <row r="979" spans="1:18">
      <c r="A979" s="41"/>
      <c r="B979" s="152" t="s">
        <v>583</v>
      </c>
      <c r="C979" s="60" t="s">
        <v>49</v>
      </c>
      <c r="D979" s="152" t="s">
        <v>1198</v>
      </c>
      <c r="E979" s="43" t="s">
        <v>193</v>
      </c>
      <c r="F979" s="43">
        <v>4</v>
      </c>
      <c r="G979" s="44">
        <v>0.03</v>
      </c>
      <c r="H979" s="96">
        <v>0.1</v>
      </c>
      <c r="I979" s="44">
        <v>0.1</v>
      </c>
      <c r="J979" s="44"/>
      <c r="K979" s="44"/>
      <c r="L979" s="96"/>
      <c r="M979" s="44"/>
      <c r="N979" s="44"/>
      <c r="O979" s="44"/>
      <c r="P979" s="41" t="s">
        <v>154</v>
      </c>
      <c r="Q979" s="71" t="s">
        <v>1192</v>
      </c>
      <c r="R979" s="55"/>
    </row>
    <row r="980" ht="24" spans="1:18">
      <c r="A980" s="41"/>
      <c r="B980" s="152" t="s">
        <v>583</v>
      </c>
      <c r="C980" s="60" t="s">
        <v>49</v>
      </c>
      <c r="D980" s="152" t="s">
        <v>1199</v>
      </c>
      <c r="E980" s="43" t="s">
        <v>499</v>
      </c>
      <c r="F980" s="43">
        <v>3</v>
      </c>
      <c r="G980" s="44">
        <v>0.03</v>
      </c>
      <c r="H980" s="96">
        <v>0.09</v>
      </c>
      <c r="I980" s="44">
        <v>0.09</v>
      </c>
      <c r="J980" s="44"/>
      <c r="K980" s="44"/>
      <c r="L980" s="96"/>
      <c r="M980" s="44"/>
      <c r="N980" s="44"/>
      <c r="O980" s="44"/>
      <c r="P980" s="41" t="s">
        <v>154</v>
      </c>
      <c r="Q980" s="71" t="s">
        <v>1192</v>
      </c>
      <c r="R980" s="55"/>
    </row>
    <row r="981" spans="1:18">
      <c r="A981" s="41"/>
      <c r="B981" s="152" t="s">
        <v>416</v>
      </c>
      <c r="C981" s="60" t="s">
        <v>315</v>
      </c>
      <c r="D981" s="152" t="s">
        <v>416</v>
      </c>
      <c r="E981" s="43" t="s">
        <v>128</v>
      </c>
      <c r="F981" s="43">
        <v>3</v>
      </c>
      <c r="G981" s="44">
        <v>0.6</v>
      </c>
      <c r="H981" s="96">
        <v>1.8</v>
      </c>
      <c r="I981" s="44">
        <v>1.8</v>
      </c>
      <c r="J981" s="44"/>
      <c r="K981" s="44"/>
      <c r="L981" s="96"/>
      <c r="M981" s="44"/>
      <c r="N981" s="44"/>
      <c r="O981" s="44"/>
      <c r="P981" s="41" t="s">
        <v>154</v>
      </c>
      <c r="Q981" s="71" t="s">
        <v>1192</v>
      </c>
      <c r="R981" s="55"/>
    </row>
    <row r="982" spans="1:18">
      <c r="A982" s="41"/>
      <c r="B982" s="41" t="s">
        <v>163</v>
      </c>
      <c r="C982" s="41" t="s">
        <v>164</v>
      </c>
      <c r="D982" s="42" t="str">
        <f>IF(C982="","",VLOOKUP(C982,[17]采购目录表!A$1:B$65536,2,FALSE))</f>
        <v>空调机</v>
      </c>
      <c r="E982" s="43" t="s">
        <v>54</v>
      </c>
      <c r="F982" s="43">
        <v>1</v>
      </c>
      <c r="G982" s="44">
        <v>0.32</v>
      </c>
      <c r="H982" s="44">
        <v>0.32</v>
      </c>
      <c r="I982" s="44">
        <v>0.32</v>
      </c>
      <c r="J982" s="44"/>
      <c r="K982" s="44"/>
      <c r="L982" s="44"/>
      <c r="M982" s="44"/>
      <c r="N982" s="44"/>
      <c r="O982" s="44"/>
      <c r="P982" s="41" t="s">
        <v>154</v>
      </c>
      <c r="Q982" s="71" t="s">
        <v>1192</v>
      </c>
      <c r="R982" s="55"/>
    </row>
    <row r="983" spans="1:18">
      <c r="A983" s="41" t="s">
        <v>1200</v>
      </c>
      <c r="B983" s="152" t="s">
        <v>583</v>
      </c>
      <c r="C983" s="60" t="s">
        <v>55</v>
      </c>
      <c r="D983" s="152" t="s">
        <v>56</v>
      </c>
      <c r="E983" s="43" t="s">
        <v>514</v>
      </c>
      <c r="F983" s="43">
        <v>5</v>
      </c>
      <c r="G983" s="44">
        <v>0.02</v>
      </c>
      <c r="H983" s="96">
        <v>0.08</v>
      </c>
      <c r="I983" s="44"/>
      <c r="J983" s="44"/>
      <c r="K983" s="44"/>
      <c r="L983" s="96">
        <v>0.08</v>
      </c>
      <c r="M983" s="44"/>
      <c r="N983" s="44"/>
      <c r="O983" s="44"/>
      <c r="P983" s="41" t="s">
        <v>19</v>
      </c>
      <c r="Q983" s="71" t="s">
        <v>1201</v>
      </c>
      <c r="R983" s="55"/>
    </row>
    <row r="984" spans="1:18">
      <c r="A984" s="41"/>
      <c r="B984" s="152" t="s">
        <v>583</v>
      </c>
      <c r="C984" s="60" t="s">
        <v>49</v>
      </c>
      <c r="D984" s="152" t="s">
        <v>50</v>
      </c>
      <c r="E984" s="43" t="s">
        <v>824</v>
      </c>
      <c r="F984" s="43">
        <v>5</v>
      </c>
      <c r="G984" s="44">
        <v>0.04</v>
      </c>
      <c r="H984" s="96">
        <v>0.17</v>
      </c>
      <c r="I984" s="44"/>
      <c r="J984" s="44"/>
      <c r="K984" s="44"/>
      <c r="L984" s="96">
        <v>0.17</v>
      </c>
      <c r="M984" s="44"/>
      <c r="N984" s="44"/>
      <c r="O984" s="44"/>
      <c r="P984" s="41" t="s">
        <v>19</v>
      </c>
      <c r="Q984" s="71" t="s">
        <v>1201</v>
      </c>
      <c r="R984" s="55"/>
    </row>
    <row r="985" spans="1:18">
      <c r="A985" s="41"/>
      <c r="B985" s="152" t="s">
        <v>583</v>
      </c>
      <c r="C985" s="60" t="s">
        <v>49</v>
      </c>
      <c r="D985" s="152" t="s">
        <v>50</v>
      </c>
      <c r="E985" s="43" t="s">
        <v>499</v>
      </c>
      <c r="F985" s="43">
        <v>1</v>
      </c>
      <c r="G985" s="44">
        <v>0.03</v>
      </c>
      <c r="H985" s="96">
        <v>0.03</v>
      </c>
      <c r="I985" s="44"/>
      <c r="J985" s="44"/>
      <c r="K985" s="44"/>
      <c r="L985" s="96">
        <v>0.03</v>
      </c>
      <c r="M985" s="44"/>
      <c r="N985" s="44"/>
      <c r="O985" s="44"/>
      <c r="P985" s="41" t="s">
        <v>19</v>
      </c>
      <c r="Q985" s="71" t="s">
        <v>1201</v>
      </c>
      <c r="R985" s="55"/>
    </row>
    <row r="986" spans="1:18">
      <c r="A986" s="41"/>
      <c r="B986" s="152" t="s">
        <v>717</v>
      </c>
      <c r="C986" s="60" t="s">
        <v>75</v>
      </c>
      <c r="D986" s="152" t="s">
        <v>76</v>
      </c>
      <c r="E986" s="43" t="s">
        <v>28</v>
      </c>
      <c r="F986" s="43">
        <v>1</v>
      </c>
      <c r="G986" s="44">
        <v>1.85</v>
      </c>
      <c r="H986" s="96">
        <v>1.85</v>
      </c>
      <c r="I986" s="44"/>
      <c r="J986" s="44"/>
      <c r="K986" s="44"/>
      <c r="L986" s="96">
        <v>1.85</v>
      </c>
      <c r="M986" s="44"/>
      <c r="N986" s="44"/>
      <c r="O986" s="44"/>
      <c r="P986" s="41" t="s">
        <v>19</v>
      </c>
      <c r="Q986" s="43" t="s">
        <v>1201</v>
      </c>
      <c r="R986" s="55"/>
    </row>
    <row r="987" spans="1:18">
      <c r="A987" s="41"/>
      <c r="B987" s="152" t="s">
        <v>416</v>
      </c>
      <c r="C987" s="60" t="s">
        <v>315</v>
      </c>
      <c r="D987" s="152" t="s">
        <v>416</v>
      </c>
      <c r="E987" s="43" t="s">
        <v>128</v>
      </c>
      <c r="F987" s="43">
        <v>1</v>
      </c>
      <c r="G987" s="44">
        <v>0.54</v>
      </c>
      <c r="H987" s="96">
        <v>0.54</v>
      </c>
      <c r="I987" s="44"/>
      <c r="J987" s="44"/>
      <c r="K987" s="44"/>
      <c r="L987" s="96">
        <v>0.54</v>
      </c>
      <c r="M987" s="44"/>
      <c r="N987" s="44"/>
      <c r="O987" s="44"/>
      <c r="P987" s="41" t="s">
        <v>19</v>
      </c>
      <c r="Q987" s="43" t="s">
        <v>1201</v>
      </c>
      <c r="R987" s="55"/>
    </row>
    <row r="988" spans="1:18">
      <c r="A988" s="41"/>
      <c r="B988" s="152" t="s">
        <v>501</v>
      </c>
      <c r="C988" s="60" t="s">
        <v>500</v>
      </c>
      <c r="D988" s="152" t="s">
        <v>501</v>
      </c>
      <c r="E988" s="43" t="s">
        <v>128</v>
      </c>
      <c r="F988" s="43">
        <v>1</v>
      </c>
      <c r="G988" s="44">
        <v>0.28</v>
      </c>
      <c r="H988" s="96">
        <v>0.28</v>
      </c>
      <c r="I988" s="44"/>
      <c r="J988" s="44"/>
      <c r="K988" s="44"/>
      <c r="L988" s="96">
        <v>0.28</v>
      </c>
      <c r="M988" s="44"/>
      <c r="N988" s="44"/>
      <c r="O988" s="44"/>
      <c r="P988" s="41" t="s">
        <v>19</v>
      </c>
      <c r="Q988" s="43" t="s">
        <v>1202</v>
      </c>
      <c r="R988" s="55"/>
    </row>
    <row r="989" spans="1:18">
      <c r="A989" s="41"/>
      <c r="B989" s="152" t="s">
        <v>288</v>
      </c>
      <c r="C989" s="60" t="s">
        <v>184</v>
      </c>
      <c r="D989" s="152" t="s">
        <v>238</v>
      </c>
      <c r="E989" s="43" t="s">
        <v>499</v>
      </c>
      <c r="F989" s="43">
        <v>1</v>
      </c>
      <c r="G989" s="44">
        <v>0.53</v>
      </c>
      <c r="H989" s="96">
        <v>0.53</v>
      </c>
      <c r="I989" s="44"/>
      <c r="J989" s="44"/>
      <c r="K989" s="44"/>
      <c r="L989" s="96">
        <v>0.53</v>
      </c>
      <c r="M989" s="44"/>
      <c r="N989" s="44"/>
      <c r="O989" s="44"/>
      <c r="P989" s="41" t="s">
        <v>19</v>
      </c>
      <c r="Q989" s="43" t="s">
        <v>1201</v>
      </c>
      <c r="R989" s="55"/>
    </row>
    <row r="990" spans="1:18">
      <c r="A990" s="41"/>
      <c r="B990" s="152" t="s">
        <v>288</v>
      </c>
      <c r="C990" s="60" t="s">
        <v>184</v>
      </c>
      <c r="D990" s="152" t="s">
        <v>238</v>
      </c>
      <c r="E990" s="43" t="s">
        <v>128</v>
      </c>
      <c r="F990" s="43">
        <v>1</v>
      </c>
      <c r="G990" s="44">
        <v>0.53</v>
      </c>
      <c r="H990" s="96">
        <v>0.53</v>
      </c>
      <c r="I990" s="44"/>
      <c r="J990" s="44"/>
      <c r="K990" s="44"/>
      <c r="L990" s="44">
        <v>0.53</v>
      </c>
      <c r="M990" s="44"/>
      <c r="N990" s="44"/>
      <c r="O990" s="44"/>
      <c r="P990" s="41" t="s">
        <v>19</v>
      </c>
      <c r="Q990" s="43" t="s">
        <v>1203</v>
      </c>
      <c r="R990" s="55"/>
    </row>
    <row r="991" spans="1:18">
      <c r="A991" s="41"/>
      <c r="B991" s="152" t="s">
        <v>1204</v>
      </c>
      <c r="C991" s="60" t="s">
        <v>200</v>
      </c>
      <c r="D991" s="152" t="s">
        <v>201</v>
      </c>
      <c r="E991" s="43" t="s">
        <v>28</v>
      </c>
      <c r="F991" s="43">
        <v>1</v>
      </c>
      <c r="G991" s="44">
        <v>0.2</v>
      </c>
      <c r="H991" s="96">
        <v>0.2</v>
      </c>
      <c r="I991" s="44">
        <v>0.2</v>
      </c>
      <c r="J991" s="44"/>
      <c r="K991" s="44"/>
      <c r="L991" s="44"/>
      <c r="M991" s="44"/>
      <c r="N991" s="44"/>
      <c r="O991" s="44"/>
      <c r="P991" s="41" t="s">
        <v>154</v>
      </c>
      <c r="Q991" s="43" t="s">
        <v>1205</v>
      </c>
      <c r="R991" s="55"/>
    </row>
    <row r="992" spans="1:18">
      <c r="A992" s="41"/>
      <c r="B992" s="152" t="s">
        <v>579</v>
      </c>
      <c r="C992" s="60" t="s">
        <v>379</v>
      </c>
      <c r="D992" s="152" t="s">
        <v>579</v>
      </c>
      <c r="E992" s="43" t="s">
        <v>28</v>
      </c>
      <c r="F992" s="43">
        <v>1</v>
      </c>
      <c r="G992" s="44">
        <v>0.88</v>
      </c>
      <c r="H992" s="96">
        <v>0.88</v>
      </c>
      <c r="I992" s="44">
        <v>0.88</v>
      </c>
      <c r="J992" s="44"/>
      <c r="K992" s="44"/>
      <c r="L992" s="44"/>
      <c r="M992" s="44"/>
      <c r="N992" s="44"/>
      <c r="O992" s="44"/>
      <c r="P992" s="41" t="s">
        <v>154</v>
      </c>
      <c r="Q992" s="43" t="s">
        <v>1205</v>
      </c>
      <c r="R992" s="55"/>
    </row>
    <row r="993" spans="1:18">
      <c r="A993" s="41"/>
      <c r="B993" s="152" t="s">
        <v>473</v>
      </c>
      <c r="C993" s="60" t="s">
        <v>49</v>
      </c>
      <c r="D993" s="152" t="s">
        <v>50</v>
      </c>
      <c r="E993" s="43" t="s">
        <v>28</v>
      </c>
      <c r="F993" s="43">
        <v>1</v>
      </c>
      <c r="G993" s="44">
        <v>0.59</v>
      </c>
      <c r="H993" s="96">
        <v>0.59</v>
      </c>
      <c r="I993" s="44">
        <v>0.59</v>
      </c>
      <c r="J993" s="44"/>
      <c r="K993" s="44"/>
      <c r="L993" s="44"/>
      <c r="M993" s="44"/>
      <c r="N993" s="44"/>
      <c r="O993" s="44"/>
      <c r="P993" s="41" t="s">
        <v>154</v>
      </c>
      <c r="Q993" s="43" t="s">
        <v>1206</v>
      </c>
      <c r="R993" s="55"/>
    </row>
    <row r="994" spans="1:18">
      <c r="A994" s="41"/>
      <c r="B994" s="41" t="s">
        <v>583</v>
      </c>
      <c r="C994" s="41" t="s">
        <v>55</v>
      </c>
      <c r="D994" s="42" t="str">
        <f>IF(C994="","",VLOOKUP(C994,[18]采购目录表!A$1:B$65536,2,FALSE))</f>
        <v>复印纸</v>
      </c>
      <c r="E994" s="43" t="s">
        <v>514</v>
      </c>
      <c r="F994" s="43">
        <v>4</v>
      </c>
      <c r="G994" s="44">
        <v>0.02</v>
      </c>
      <c r="H994" s="44">
        <v>0.06</v>
      </c>
      <c r="I994" s="44">
        <v>0.06</v>
      </c>
      <c r="J994" s="44"/>
      <c r="K994" s="44"/>
      <c r="L994" s="44"/>
      <c r="M994" s="44"/>
      <c r="N994" s="44"/>
      <c r="O994" s="44"/>
      <c r="P994" s="41" t="s">
        <v>154</v>
      </c>
      <c r="Q994" s="43" t="s">
        <v>1207</v>
      </c>
      <c r="R994" s="55"/>
    </row>
    <row r="995" spans="1:18">
      <c r="A995" s="41"/>
      <c r="B995" s="41" t="s">
        <v>583</v>
      </c>
      <c r="C995" s="41" t="s">
        <v>49</v>
      </c>
      <c r="D995" s="42" t="s">
        <v>50</v>
      </c>
      <c r="E995" s="43" t="s">
        <v>499</v>
      </c>
      <c r="F995" s="43">
        <v>4</v>
      </c>
      <c r="G995" s="44">
        <v>0.03</v>
      </c>
      <c r="H995" s="44">
        <v>0.11</v>
      </c>
      <c r="I995" s="44">
        <v>0.11</v>
      </c>
      <c r="J995" s="44"/>
      <c r="K995" s="44"/>
      <c r="L995" s="44"/>
      <c r="M995" s="44"/>
      <c r="N995" s="44"/>
      <c r="O995" s="44"/>
      <c r="P995" s="41" t="s">
        <v>154</v>
      </c>
      <c r="Q995" s="43" t="s">
        <v>1207</v>
      </c>
      <c r="R995" s="55"/>
    </row>
    <row r="996" spans="1:18">
      <c r="A996" s="41" t="s">
        <v>1208</v>
      </c>
      <c r="B996" s="41" t="s">
        <v>156</v>
      </c>
      <c r="C996" s="41" t="s">
        <v>157</v>
      </c>
      <c r="D996" s="69" t="s">
        <v>156</v>
      </c>
      <c r="E996" s="43" t="s">
        <v>128</v>
      </c>
      <c r="F996" s="43">
        <v>1</v>
      </c>
      <c r="G996" s="44">
        <v>0.5999</v>
      </c>
      <c r="H996" s="44">
        <v>0.5999</v>
      </c>
      <c r="I996" s="44">
        <v>0.5999</v>
      </c>
      <c r="J996" s="44"/>
      <c r="K996" s="44"/>
      <c r="L996" s="44"/>
      <c r="M996" s="44"/>
      <c r="N996" s="44"/>
      <c r="O996" s="44"/>
      <c r="P996" s="41"/>
      <c r="Q996" s="85">
        <v>43586</v>
      </c>
      <c r="R996" s="55"/>
    </row>
    <row r="997" spans="1:18">
      <c r="A997" s="41"/>
      <c r="B997" s="41" t="s">
        <v>579</v>
      </c>
      <c r="C997" s="69" t="s">
        <v>379</v>
      </c>
      <c r="D997" s="42" t="s">
        <v>575</v>
      </c>
      <c r="E997" s="43" t="s">
        <v>28</v>
      </c>
      <c r="F997" s="43">
        <v>1</v>
      </c>
      <c r="G997" s="44">
        <v>0.55</v>
      </c>
      <c r="H997" s="44">
        <v>0.55</v>
      </c>
      <c r="I997" s="44">
        <v>0.55</v>
      </c>
      <c r="J997" s="44"/>
      <c r="K997" s="44"/>
      <c r="L997" s="44"/>
      <c r="M997" s="44"/>
      <c r="N997" s="44"/>
      <c r="O997" s="44"/>
      <c r="P997" s="41"/>
      <c r="Q997" s="85">
        <v>43616</v>
      </c>
      <c r="R997" s="55"/>
    </row>
    <row r="998" spans="1:18">
      <c r="A998" s="174" t="s">
        <v>1209</v>
      </c>
      <c r="B998" s="41" t="s">
        <v>570</v>
      </c>
      <c r="C998" s="175" t="s">
        <v>572</v>
      </c>
      <c r="D998" s="42" t="s">
        <v>573</v>
      </c>
      <c r="E998" s="43" t="s">
        <v>28</v>
      </c>
      <c r="F998" s="43">
        <v>1</v>
      </c>
      <c r="G998" s="44">
        <v>0.3</v>
      </c>
      <c r="H998" s="44">
        <v>0.3</v>
      </c>
      <c r="I998" s="44">
        <v>0.3</v>
      </c>
      <c r="J998" s="44"/>
      <c r="K998" s="44"/>
      <c r="L998" s="44"/>
      <c r="M998" s="44"/>
      <c r="N998" s="44"/>
      <c r="O998" s="44"/>
      <c r="P998" s="41" t="s">
        <v>1210</v>
      </c>
      <c r="Q998" s="43">
        <v>20191001</v>
      </c>
      <c r="R998" s="55"/>
    </row>
    <row r="999" spans="1:18">
      <c r="A999" s="41" t="s">
        <v>1211</v>
      </c>
      <c r="B999" s="41" t="s">
        <v>1212</v>
      </c>
      <c r="C999" s="41" t="s">
        <v>177</v>
      </c>
      <c r="D999" s="42" t="s">
        <v>191</v>
      </c>
      <c r="E999" s="43" t="s">
        <v>28</v>
      </c>
      <c r="F999" s="43">
        <v>1</v>
      </c>
      <c r="G999" s="44">
        <v>2.766</v>
      </c>
      <c r="H999" s="44">
        <v>2.766</v>
      </c>
      <c r="I999" s="44"/>
      <c r="J999" s="44"/>
      <c r="K999" s="44"/>
      <c r="L999" s="44">
        <v>2.766</v>
      </c>
      <c r="M999" s="44"/>
      <c r="N999" s="44"/>
      <c r="O999" s="44"/>
      <c r="P999" s="41" t="s">
        <v>1213</v>
      </c>
      <c r="Q999" s="66">
        <v>20190401</v>
      </c>
      <c r="R999" s="55"/>
    </row>
    <row r="1000" ht="24" spans="1:18">
      <c r="A1000" s="41"/>
      <c r="B1000" s="41" t="s">
        <v>1214</v>
      </c>
      <c r="C1000" s="41" t="s">
        <v>164</v>
      </c>
      <c r="D1000" s="42" t="s">
        <v>163</v>
      </c>
      <c r="E1000" s="43" t="s">
        <v>54</v>
      </c>
      <c r="F1000" s="43">
        <v>4</v>
      </c>
      <c r="G1000" s="44">
        <v>0.3</v>
      </c>
      <c r="H1000" s="44">
        <v>1.2</v>
      </c>
      <c r="I1000" s="44"/>
      <c r="J1000" s="44"/>
      <c r="K1000" s="44"/>
      <c r="L1000" s="44">
        <v>1.2</v>
      </c>
      <c r="M1000" s="44"/>
      <c r="N1000" s="44"/>
      <c r="O1000" s="44"/>
      <c r="P1000" s="41" t="s">
        <v>1215</v>
      </c>
      <c r="Q1000" s="66">
        <v>20190820</v>
      </c>
      <c r="R1000" s="55"/>
    </row>
    <row r="1001" spans="1:18">
      <c r="A1001" s="41"/>
      <c r="B1001" s="41" t="s">
        <v>1216</v>
      </c>
      <c r="C1001" s="41" t="s">
        <v>184</v>
      </c>
      <c r="D1001" s="42" t="s">
        <v>238</v>
      </c>
      <c r="E1001" s="43" t="s">
        <v>28</v>
      </c>
      <c r="F1001" s="43">
        <v>1</v>
      </c>
      <c r="G1001" s="44">
        <v>3</v>
      </c>
      <c r="H1001" s="44">
        <v>3</v>
      </c>
      <c r="I1001" s="44"/>
      <c r="J1001" s="44"/>
      <c r="K1001" s="44"/>
      <c r="L1001" s="44">
        <v>3</v>
      </c>
      <c r="M1001" s="44"/>
      <c r="N1001" s="44"/>
      <c r="O1001" s="44"/>
      <c r="P1001" s="41" t="s">
        <v>1217</v>
      </c>
      <c r="Q1001" s="43">
        <v>201911</v>
      </c>
      <c r="R1001" s="55"/>
    </row>
    <row r="1002" spans="1:18">
      <c r="A1002" s="41"/>
      <c r="B1002" s="41" t="s">
        <v>1218</v>
      </c>
      <c r="C1002" s="41" t="s">
        <v>52</v>
      </c>
      <c r="D1002" s="42" t="s">
        <v>53</v>
      </c>
      <c r="E1002" s="43" t="s">
        <v>28</v>
      </c>
      <c r="F1002" s="43">
        <v>1</v>
      </c>
      <c r="G1002" s="44">
        <v>2</v>
      </c>
      <c r="H1002" s="44">
        <v>2</v>
      </c>
      <c r="I1002" s="44"/>
      <c r="J1002" s="44"/>
      <c r="K1002" s="44"/>
      <c r="L1002" s="44">
        <v>2</v>
      </c>
      <c r="M1002" s="44"/>
      <c r="N1002" s="44"/>
      <c r="O1002" s="44"/>
      <c r="P1002" s="41" t="s">
        <v>1219</v>
      </c>
      <c r="Q1002" s="43">
        <v>201911</v>
      </c>
      <c r="R1002" s="55"/>
    </row>
    <row r="1003" spans="1:18">
      <c r="A1003" s="41"/>
      <c r="B1003" s="41" t="s">
        <v>1220</v>
      </c>
      <c r="C1003" s="41" t="s">
        <v>315</v>
      </c>
      <c r="D1003" s="42" t="s">
        <v>416</v>
      </c>
      <c r="E1003" s="43" t="s">
        <v>28</v>
      </c>
      <c r="F1003" s="43">
        <v>1</v>
      </c>
      <c r="G1003" s="44">
        <v>2</v>
      </c>
      <c r="H1003" s="44">
        <v>2</v>
      </c>
      <c r="I1003" s="44"/>
      <c r="J1003" s="44"/>
      <c r="K1003" s="44"/>
      <c r="L1003" s="44">
        <v>2</v>
      </c>
      <c r="M1003" s="44"/>
      <c r="N1003" s="44"/>
      <c r="O1003" s="44"/>
      <c r="P1003" s="41" t="s">
        <v>1221</v>
      </c>
      <c r="Q1003" s="43">
        <v>201911</v>
      </c>
      <c r="R1003" s="55"/>
    </row>
    <row r="1004" spans="1:18">
      <c r="A1004" s="41"/>
      <c r="B1004" s="41" t="s">
        <v>1222</v>
      </c>
      <c r="C1004" s="41" t="s">
        <v>171</v>
      </c>
      <c r="D1004" s="42" t="s">
        <v>345</v>
      </c>
      <c r="E1004" s="43" t="s">
        <v>28</v>
      </c>
      <c r="F1004" s="43">
        <v>1</v>
      </c>
      <c r="G1004" s="44">
        <v>2</v>
      </c>
      <c r="H1004" s="44">
        <v>2</v>
      </c>
      <c r="I1004" s="44"/>
      <c r="J1004" s="44"/>
      <c r="K1004" s="44"/>
      <c r="L1004" s="44">
        <v>2</v>
      </c>
      <c r="M1004" s="44"/>
      <c r="N1004" s="44"/>
      <c r="O1004" s="44"/>
      <c r="P1004" s="41" t="s">
        <v>1223</v>
      </c>
      <c r="Q1004" s="43">
        <v>201911</v>
      </c>
      <c r="R1004" s="55"/>
    </row>
    <row r="1005" spans="1:18">
      <c r="A1005" s="41"/>
      <c r="B1005" s="41" t="s">
        <v>1224</v>
      </c>
      <c r="C1005" s="41" t="s">
        <v>175</v>
      </c>
      <c r="D1005" s="42" t="s">
        <v>174</v>
      </c>
      <c r="E1005" s="43" t="s">
        <v>28</v>
      </c>
      <c r="F1005" s="43">
        <v>1</v>
      </c>
      <c r="G1005" s="44">
        <v>1</v>
      </c>
      <c r="H1005" s="44">
        <v>1</v>
      </c>
      <c r="I1005" s="44"/>
      <c r="J1005" s="44"/>
      <c r="K1005" s="44"/>
      <c r="L1005" s="44">
        <v>1</v>
      </c>
      <c r="M1005" s="44"/>
      <c r="N1005" s="44"/>
      <c r="O1005" s="44"/>
      <c r="P1005" s="41" t="s">
        <v>1225</v>
      </c>
      <c r="Q1005" s="43">
        <v>201911</v>
      </c>
      <c r="R1005" s="55"/>
    </row>
    <row r="1006" spans="1:18">
      <c r="A1006" s="41"/>
      <c r="B1006" s="41" t="s">
        <v>1226</v>
      </c>
      <c r="C1006" s="41" t="s">
        <v>55</v>
      </c>
      <c r="D1006" s="42" t="s">
        <v>56</v>
      </c>
      <c r="E1006" s="43" t="s">
        <v>28</v>
      </c>
      <c r="F1006" s="43">
        <v>1</v>
      </c>
      <c r="G1006" s="44">
        <v>1.5</v>
      </c>
      <c r="H1006" s="44">
        <v>1.5</v>
      </c>
      <c r="I1006" s="44"/>
      <c r="J1006" s="44"/>
      <c r="K1006" s="44"/>
      <c r="L1006" s="44">
        <v>1.5</v>
      </c>
      <c r="M1006" s="44"/>
      <c r="N1006" s="44"/>
      <c r="O1006" s="44"/>
      <c r="P1006" s="41" t="s">
        <v>1227</v>
      </c>
      <c r="Q1006" s="43">
        <v>201911</v>
      </c>
      <c r="R1006" s="55"/>
    </row>
    <row r="1007" spans="1:18">
      <c r="A1007" s="41"/>
      <c r="B1007" s="41" t="s">
        <v>1228</v>
      </c>
      <c r="C1007" s="41" t="s">
        <v>49</v>
      </c>
      <c r="D1007" s="42" t="s">
        <v>473</v>
      </c>
      <c r="E1007" s="43" t="s">
        <v>28</v>
      </c>
      <c r="F1007" s="43">
        <v>1</v>
      </c>
      <c r="G1007" s="44">
        <v>0.5</v>
      </c>
      <c r="H1007" s="44">
        <v>0.5</v>
      </c>
      <c r="I1007" s="44"/>
      <c r="J1007" s="44"/>
      <c r="K1007" s="44"/>
      <c r="L1007" s="44">
        <v>0.5</v>
      </c>
      <c r="M1007" s="44"/>
      <c r="N1007" s="44"/>
      <c r="O1007" s="44"/>
      <c r="P1007" s="41" t="s">
        <v>1229</v>
      </c>
      <c r="Q1007" s="43">
        <v>201911</v>
      </c>
      <c r="R1007" s="55"/>
    </row>
    <row r="1008" spans="1:18">
      <c r="A1008" s="41"/>
      <c r="B1008" s="41" t="s">
        <v>1230</v>
      </c>
      <c r="C1008" s="41" t="s">
        <v>169</v>
      </c>
      <c r="D1008" s="42" t="s">
        <v>488</v>
      </c>
      <c r="E1008" s="43" t="s">
        <v>28</v>
      </c>
      <c r="F1008" s="43">
        <v>1</v>
      </c>
      <c r="G1008" s="44">
        <v>3</v>
      </c>
      <c r="H1008" s="44">
        <v>3</v>
      </c>
      <c r="I1008" s="44"/>
      <c r="J1008" s="44"/>
      <c r="K1008" s="44"/>
      <c r="L1008" s="44">
        <v>3</v>
      </c>
      <c r="M1008" s="44"/>
      <c r="N1008" s="44"/>
      <c r="O1008" s="44"/>
      <c r="P1008" s="41" t="s">
        <v>1231</v>
      </c>
      <c r="Q1008" s="43">
        <v>201911</v>
      </c>
      <c r="R1008" s="55"/>
    </row>
    <row r="1009" spans="1:18">
      <c r="A1009" s="41"/>
      <c r="B1009" s="41" t="s">
        <v>1232</v>
      </c>
      <c r="C1009" s="41" t="s">
        <v>75</v>
      </c>
      <c r="D1009" s="42" t="s">
        <v>1233</v>
      </c>
      <c r="E1009" s="43" t="s">
        <v>28</v>
      </c>
      <c r="F1009" s="43">
        <v>1</v>
      </c>
      <c r="G1009" s="44">
        <v>5</v>
      </c>
      <c r="H1009" s="44">
        <v>5</v>
      </c>
      <c r="I1009" s="44"/>
      <c r="J1009" s="44"/>
      <c r="K1009" s="44"/>
      <c r="L1009" s="44">
        <v>5</v>
      </c>
      <c r="M1009" s="44"/>
      <c r="N1009" s="44"/>
      <c r="O1009" s="44"/>
      <c r="P1009" s="41" t="s">
        <v>1234</v>
      </c>
      <c r="Q1009" s="43">
        <v>201912</v>
      </c>
      <c r="R1009" s="55"/>
    </row>
    <row r="1010" ht="24" spans="1:18">
      <c r="A1010" s="41"/>
      <c r="B1010" s="41" t="s">
        <v>1235</v>
      </c>
      <c r="C1010" s="41" t="s">
        <v>210</v>
      </c>
      <c r="D1010" s="42" t="s">
        <v>211</v>
      </c>
      <c r="E1010" s="43" t="s">
        <v>28</v>
      </c>
      <c r="F1010" s="43">
        <v>1</v>
      </c>
      <c r="G1010" s="44">
        <v>2</v>
      </c>
      <c r="H1010" s="44">
        <v>2</v>
      </c>
      <c r="I1010" s="44"/>
      <c r="J1010" s="44"/>
      <c r="K1010" s="44"/>
      <c r="L1010" s="44">
        <v>2</v>
      </c>
      <c r="M1010" s="44"/>
      <c r="N1010" s="44"/>
      <c r="O1010" s="44"/>
      <c r="P1010" s="41" t="s">
        <v>1236</v>
      </c>
      <c r="Q1010" s="43">
        <v>201912</v>
      </c>
      <c r="R1010" s="55"/>
    </row>
    <row r="1011" ht="24" spans="1:18">
      <c r="A1011" s="41"/>
      <c r="B1011" s="41" t="s">
        <v>1237</v>
      </c>
      <c r="C1011" s="41" t="s">
        <v>379</v>
      </c>
      <c r="D1011" s="42" t="s">
        <v>579</v>
      </c>
      <c r="E1011" s="43" t="s">
        <v>28</v>
      </c>
      <c r="F1011" s="43">
        <v>1</v>
      </c>
      <c r="G1011" s="44">
        <v>2</v>
      </c>
      <c r="H1011" s="44">
        <v>2</v>
      </c>
      <c r="I1011" s="44"/>
      <c r="J1011" s="44"/>
      <c r="K1011" s="44"/>
      <c r="L1011" s="44">
        <v>2</v>
      </c>
      <c r="M1011" s="44"/>
      <c r="N1011" s="44"/>
      <c r="O1011" s="44"/>
      <c r="P1011" s="41" t="s">
        <v>1238</v>
      </c>
      <c r="Q1011" s="43">
        <v>201912</v>
      </c>
      <c r="R1011" s="55"/>
    </row>
    <row r="1012" ht="24" spans="1:18">
      <c r="A1012" s="41"/>
      <c r="B1012" s="41" t="s">
        <v>1239</v>
      </c>
      <c r="C1012" s="41" t="s">
        <v>200</v>
      </c>
      <c r="D1012" s="42" t="s">
        <v>523</v>
      </c>
      <c r="E1012" s="43" t="s">
        <v>28</v>
      </c>
      <c r="F1012" s="43">
        <v>1</v>
      </c>
      <c r="G1012" s="44">
        <v>1.5</v>
      </c>
      <c r="H1012" s="44">
        <v>1.5</v>
      </c>
      <c r="I1012" s="44"/>
      <c r="J1012" s="44"/>
      <c r="K1012" s="44"/>
      <c r="L1012" s="44">
        <v>1.5</v>
      </c>
      <c r="M1012" s="44"/>
      <c r="N1012" s="44"/>
      <c r="O1012" s="44"/>
      <c r="P1012" s="41" t="s">
        <v>1240</v>
      </c>
      <c r="Q1012" s="43">
        <v>201912</v>
      </c>
      <c r="R1012" s="55"/>
    </row>
    <row r="1013" spans="1:18">
      <c r="A1013" s="41"/>
      <c r="B1013" s="41" t="s">
        <v>1241</v>
      </c>
      <c r="C1013" s="41" t="s">
        <v>177</v>
      </c>
      <c r="D1013" s="42" t="s">
        <v>191</v>
      </c>
      <c r="E1013" s="43" t="s">
        <v>28</v>
      </c>
      <c r="F1013" s="43">
        <v>1</v>
      </c>
      <c r="G1013" s="44">
        <v>10</v>
      </c>
      <c r="H1013" s="44">
        <v>10</v>
      </c>
      <c r="I1013" s="44"/>
      <c r="J1013" s="44"/>
      <c r="K1013" s="44"/>
      <c r="L1013" s="44">
        <v>10</v>
      </c>
      <c r="M1013" s="44"/>
      <c r="N1013" s="44"/>
      <c r="O1013" s="44"/>
      <c r="P1013" s="41" t="s">
        <v>1213</v>
      </c>
      <c r="Q1013" s="43">
        <v>201911</v>
      </c>
      <c r="R1013" s="55"/>
    </row>
    <row r="1014" spans="1:18">
      <c r="A1014" s="41"/>
      <c r="B1014" s="41" t="s">
        <v>1242</v>
      </c>
      <c r="C1014" s="41" t="s">
        <v>153</v>
      </c>
      <c r="D1014" s="42" t="s">
        <v>152</v>
      </c>
      <c r="E1014" s="43" t="s">
        <v>28</v>
      </c>
      <c r="F1014" s="43">
        <v>1</v>
      </c>
      <c r="G1014" s="44">
        <v>18</v>
      </c>
      <c r="H1014" s="44">
        <v>18</v>
      </c>
      <c r="I1014" s="44"/>
      <c r="J1014" s="44"/>
      <c r="K1014" s="44"/>
      <c r="L1014" s="44">
        <v>18</v>
      </c>
      <c r="M1014" s="44"/>
      <c r="N1014" s="44"/>
      <c r="O1014" s="44"/>
      <c r="P1014" s="41" t="s">
        <v>1243</v>
      </c>
      <c r="Q1014" s="43">
        <v>201910</v>
      </c>
      <c r="R1014" s="55"/>
    </row>
    <row r="1015" spans="1:18">
      <c r="A1015" s="41" t="s">
        <v>1244</v>
      </c>
      <c r="B1015" s="41" t="s">
        <v>1245</v>
      </c>
      <c r="C1015" s="41" t="s">
        <v>236</v>
      </c>
      <c r="D1015" s="42" t="s">
        <v>168</v>
      </c>
      <c r="E1015" s="43" t="s">
        <v>28</v>
      </c>
      <c r="F1015" s="43">
        <v>1</v>
      </c>
      <c r="G1015" s="44">
        <v>0.56</v>
      </c>
      <c r="H1015" s="44">
        <v>0.56</v>
      </c>
      <c r="I1015" s="44"/>
      <c r="J1015" s="44"/>
      <c r="K1015" s="44"/>
      <c r="L1015" s="44">
        <v>0.56</v>
      </c>
      <c r="M1015" s="44"/>
      <c r="N1015" s="44"/>
      <c r="O1015" s="44"/>
      <c r="P1015" s="41" t="s">
        <v>154</v>
      </c>
      <c r="Q1015" s="71">
        <v>43556</v>
      </c>
      <c r="R1015" s="55"/>
    </row>
    <row r="1016" spans="1:18">
      <c r="A1016" s="41"/>
      <c r="B1016" s="41" t="s">
        <v>1246</v>
      </c>
      <c r="C1016" s="41" t="s">
        <v>184</v>
      </c>
      <c r="D1016" s="42" t="s">
        <v>238</v>
      </c>
      <c r="E1016" s="43" t="s">
        <v>499</v>
      </c>
      <c r="F1016" s="43">
        <v>5</v>
      </c>
      <c r="G1016" s="44">
        <v>0.65</v>
      </c>
      <c r="H1016" s="44">
        <v>3.25</v>
      </c>
      <c r="I1016" s="44"/>
      <c r="J1016" s="44"/>
      <c r="K1016" s="44"/>
      <c r="L1016" s="44">
        <v>3.25</v>
      </c>
      <c r="M1016" s="44"/>
      <c r="N1016" s="44"/>
      <c r="O1016" s="44"/>
      <c r="P1016" s="41" t="s">
        <v>154</v>
      </c>
      <c r="Q1016" s="71">
        <v>43556</v>
      </c>
      <c r="R1016" s="55"/>
    </row>
    <row r="1017" spans="1:18">
      <c r="A1017" s="41"/>
      <c r="B1017" s="41" t="s">
        <v>1246</v>
      </c>
      <c r="C1017" s="41" t="s">
        <v>315</v>
      </c>
      <c r="D1017" s="42" t="s">
        <v>416</v>
      </c>
      <c r="E1017" s="43" t="s">
        <v>128</v>
      </c>
      <c r="F1017" s="43">
        <v>1</v>
      </c>
      <c r="G1017" s="44">
        <v>0.36</v>
      </c>
      <c r="H1017" s="44">
        <v>0.36</v>
      </c>
      <c r="I1017" s="44"/>
      <c r="J1017" s="44"/>
      <c r="K1017" s="44"/>
      <c r="L1017" s="44">
        <v>0.36</v>
      </c>
      <c r="M1017" s="44"/>
      <c r="N1017" s="44"/>
      <c r="O1017" s="44"/>
      <c r="P1017" s="41" t="s">
        <v>154</v>
      </c>
      <c r="Q1017" s="71">
        <v>43556</v>
      </c>
      <c r="R1017" s="55"/>
    </row>
    <row r="1018" spans="1:18">
      <c r="A1018" s="41"/>
      <c r="B1018" s="41" t="s">
        <v>851</v>
      </c>
      <c r="C1018" s="41" t="s">
        <v>49</v>
      </c>
      <c r="D1018" s="42" t="str">
        <f>IF(C1018="","",VLOOKUP(C1018,[19]采购目录表!A$1:B$65536,2,FALSE))</f>
        <v>硒鼓、粉盒</v>
      </c>
      <c r="E1018" s="43" t="s">
        <v>28</v>
      </c>
      <c r="F1018" s="43">
        <v>1</v>
      </c>
      <c r="G1018" s="44">
        <v>0.8</v>
      </c>
      <c r="H1018" s="44">
        <v>0.8</v>
      </c>
      <c r="I1018" s="44"/>
      <c r="J1018" s="44"/>
      <c r="K1018" s="44"/>
      <c r="L1018" s="44">
        <v>0.8</v>
      </c>
      <c r="M1018" s="44"/>
      <c r="N1018" s="44"/>
      <c r="O1018" s="44"/>
      <c r="P1018" s="41" t="s">
        <v>154</v>
      </c>
      <c r="Q1018" s="71">
        <v>43739</v>
      </c>
      <c r="R1018" s="55"/>
    </row>
    <row r="1019" spans="1:18">
      <c r="A1019" s="41" t="s">
        <v>1247</v>
      </c>
      <c r="B1019" s="92" t="s">
        <v>1248</v>
      </c>
      <c r="C1019" s="41" t="s">
        <v>184</v>
      </c>
      <c r="D1019" s="42" t="s">
        <v>238</v>
      </c>
      <c r="E1019" s="43" t="s">
        <v>28</v>
      </c>
      <c r="F1019" s="43">
        <v>1</v>
      </c>
      <c r="G1019" s="44">
        <v>5.88</v>
      </c>
      <c r="H1019" s="44">
        <v>5.88</v>
      </c>
      <c r="I1019" s="44">
        <v>5.88</v>
      </c>
      <c r="J1019" s="44"/>
      <c r="K1019" s="44"/>
      <c r="L1019" s="44"/>
      <c r="M1019" s="44"/>
      <c r="N1019" s="44"/>
      <c r="O1019" s="44"/>
      <c r="P1019" s="41" t="s">
        <v>154</v>
      </c>
      <c r="Q1019" s="43" t="s">
        <v>1249</v>
      </c>
      <c r="R1019" s="55"/>
    </row>
    <row r="1020" spans="1:18">
      <c r="A1020" s="41"/>
      <c r="B1020" s="41" t="s">
        <v>1248</v>
      </c>
      <c r="C1020" s="41" t="s">
        <v>52</v>
      </c>
      <c r="D1020" s="42" t="s">
        <v>53</v>
      </c>
      <c r="E1020" s="43" t="s">
        <v>28</v>
      </c>
      <c r="F1020" s="43">
        <v>1</v>
      </c>
      <c r="G1020" s="44">
        <v>3.925</v>
      </c>
      <c r="H1020" s="44">
        <v>3.93</v>
      </c>
      <c r="I1020" s="44">
        <v>3.93</v>
      </c>
      <c r="J1020" s="44"/>
      <c r="K1020" s="44"/>
      <c r="L1020" s="44"/>
      <c r="M1020" s="44"/>
      <c r="N1020" s="44"/>
      <c r="O1020" s="44"/>
      <c r="P1020" s="41" t="s">
        <v>154</v>
      </c>
      <c r="Q1020" s="43" t="s">
        <v>1250</v>
      </c>
      <c r="R1020" s="55"/>
    </row>
    <row r="1021" spans="1:18">
      <c r="A1021" s="41"/>
      <c r="B1021" s="41" t="s">
        <v>641</v>
      </c>
      <c r="C1021" s="41" t="s">
        <v>236</v>
      </c>
      <c r="D1021" s="42" t="s">
        <v>431</v>
      </c>
      <c r="E1021" s="43" t="s">
        <v>28</v>
      </c>
      <c r="F1021" s="43">
        <v>1</v>
      </c>
      <c r="G1021" s="44">
        <v>3</v>
      </c>
      <c r="H1021" s="44">
        <v>3</v>
      </c>
      <c r="I1021" s="44">
        <v>3</v>
      </c>
      <c r="J1021" s="44"/>
      <c r="K1021" s="44"/>
      <c r="L1021" s="44"/>
      <c r="M1021" s="44"/>
      <c r="N1021" s="44"/>
      <c r="O1021" s="44"/>
      <c r="P1021" s="41" t="s">
        <v>154</v>
      </c>
      <c r="Q1021" s="43" t="s">
        <v>1251</v>
      </c>
      <c r="R1021" s="55"/>
    </row>
    <row r="1022" spans="1:18">
      <c r="A1022" s="41" t="s">
        <v>1252</v>
      </c>
      <c r="B1022" s="41" t="s">
        <v>1253</v>
      </c>
      <c r="C1022" s="41" t="s">
        <v>177</v>
      </c>
      <c r="D1022" s="42" t="s">
        <v>191</v>
      </c>
      <c r="E1022" s="43" t="s">
        <v>1254</v>
      </c>
      <c r="F1022" s="43">
        <v>27000</v>
      </c>
      <c r="G1022" s="44">
        <v>4.1e-5</v>
      </c>
      <c r="H1022" s="44">
        <v>1.107</v>
      </c>
      <c r="I1022" s="44"/>
      <c r="J1022" s="44"/>
      <c r="K1022" s="44"/>
      <c r="L1022" s="44">
        <v>1.107</v>
      </c>
      <c r="M1022" s="44"/>
      <c r="N1022" s="44"/>
      <c r="O1022" s="44"/>
      <c r="P1022" s="102" t="s">
        <v>154</v>
      </c>
      <c r="Q1022" s="232" t="s">
        <v>1255</v>
      </c>
      <c r="R1022" s="55"/>
    </row>
    <row r="1023" spans="1:18">
      <c r="A1023" s="41"/>
      <c r="B1023" s="41" t="s">
        <v>1256</v>
      </c>
      <c r="C1023" s="41" t="s">
        <v>153</v>
      </c>
      <c r="D1023" s="42" t="s">
        <v>152</v>
      </c>
      <c r="E1023" s="43" t="s">
        <v>101</v>
      </c>
      <c r="F1023" s="43">
        <v>1</v>
      </c>
      <c r="G1023" s="44">
        <v>0.54</v>
      </c>
      <c r="H1023" s="44">
        <v>0.54</v>
      </c>
      <c r="I1023" s="44"/>
      <c r="J1023" s="44"/>
      <c r="K1023" s="44"/>
      <c r="L1023" s="44">
        <v>0.54</v>
      </c>
      <c r="M1023" s="44"/>
      <c r="N1023" s="44"/>
      <c r="O1023" s="44"/>
      <c r="P1023" s="102" t="s">
        <v>154</v>
      </c>
      <c r="Q1023" s="232" t="s">
        <v>1255</v>
      </c>
      <c r="R1023" s="55"/>
    </row>
    <row r="1024" spans="1:18">
      <c r="A1024" s="41"/>
      <c r="B1024" s="41" t="s">
        <v>1257</v>
      </c>
      <c r="C1024" s="41" t="s">
        <v>379</v>
      </c>
      <c r="D1024" s="42" t="s">
        <v>575</v>
      </c>
      <c r="E1024" s="43" t="s">
        <v>439</v>
      </c>
      <c r="F1024" s="43">
        <v>1</v>
      </c>
      <c r="G1024" s="44">
        <v>8</v>
      </c>
      <c r="H1024" s="44">
        <v>8</v>
      </c>
      <c r="I1024" s="44"/>
      <c r="J1024" s="44"/>
      <c r="K1024" s="44"/>
      <c r="L1024" s="44">
        <v>8</v>
      </c>
      <c r="M1024" s="44"/>
      <c r="N1024" s="44"/>
      <c r="O1024" s="44"/>
      <c r="P1024" s="102" t="s">
        <v>154</v>
      </c>
      <c r="Q1024" s="232" t="s">
        <v>1258</v>
      </c>
      <c r="R1024" s="55"/>
    </row>
    <row r="1025" spans="1:18">
      <c r="A1025" s="41"/>
      <c r="B1025" s="41" t="s">
        <v>1259</v>
      </c>
      <c r="C1025" s="41" t="s">
        <v>153</v>
      </c>
      <c r="D1025" s="42" t="s">
        <v>152</v>
      </c>
      <c r="E1025" s="43" t="s">
        <v>101</v>
      </c>
      <c r="F1025" s="43">
        <v>12</v>
      </c>
      <c r="G1025" s="44">
        <v>1</v>
      </c>
      <c r="H1025" s="44">
        <v>12</v>
      </c>
      <c r="I1025" s="44"/>
      <c r="J1025" s="44"/>
      <c r="K1025" s="44"/>
      <c r="L1025" s="44">
        <v>12</v>
      </c>
      <c r="M1025" s="44"/>
      <c r="N1025" s="44"/>
      <c r="O1025" s="44"/>
      <c r="P1025" s="102" t="s">
        <v>154</v>
      </c>
      <c r="Q1025" s="232" t="s">
        <v>1260</v>
      </c>
      <c r="R1025" s="55"/>
    </row>
    <row r="1026" spans="1:18">
      <c r="A1026" s="41"/>
      <c r="B1026" s="41" t="s">
        <v>1261</v>
      </c>
      <c r="C1026" s="41" t="s">
        <v>1262</v>
      </c>
      <c r="D1026" s="42" t="s">
        <v>1263</v>
      </c>
      <c r="E1026" s="43" t="s">
        <v>143</v>
      </c>
      <c r="F1026" s="43">
        <v>1</v>
      </c>
      <c r="G1026" s="44">
        <v>20</v>
      </c>
      <c r="H1026" s="44">
        <v>20</v>
      </c>
      <c r="I1026" s="44"/>
      <c r="J1026" s="44"/>
      <c r="K1026" s="44"/>
      <c r="L1026" s="44">
        <v>20</v>
      </c>
      <c r="M1026" s="44"/>
      <c r="N1026" s="44"/>
      <c r="O1026" s="44"/>
      <c r="P1026" s="102" t="s">
        <v>917</v>
      </c>
      <c r="Q1026" s="232" t="s">
        <v>1264</v>
      </c>
      <c r="R1026" s="55"/>
    </row>
    <row r="1027" spans="1:18">
      <c r="A1027" s="41"/>
      <c r="B1027" s="41" t="s">
        <v>1265</v>
      </c>
      <c r="C1027" s="41" t="s">
        <v>75</v>
      </c>
      <c r="D1027" s="42" t="s">
        <v>76</v>
      </c>
      <c r="E1027" s="43" t="s">
        <v>439</v>
      </c>
      <c r="F1027" s="43">
        <v>1</v>
      </c>
      <c r="G1027" s="44">
        <v>8</v>
      </c>
      <c r="H1027" s="44">
        <v>8</v>
      </c>
      <c r="I1027" s="44"/>
      <c r="J1027" s="44"/>
      <c r="K1027" s="44"/>
      <c r="L1027" s="44">
        <v>8</v>
      </c>
      <c r="M1027" s="44"/>
      <c r="N1027" s="44"/>
      <c r="O1027" s="44"/>
      <c r="P1027" s="102" t="s">
        <v>154</v>
      </c>
      <c r="Q1027" s="232" t="s">
        <v>1264</v>
      </c>
      <c r="R1027" s="55"/>
    </row>
    <row r="1028" spans="1:18">
      <c r="A1028" s="41"/>
      <c r="B1028" s="41" t="s">
        <v>1266</v>
      </c>
      <c r="C1028" s="41" t="s">
        <v>236</v>
      </c>
      <c r="D1028" s="42" t="s">
        <v>431</v>
      </c>
      <c r="E1028" s="43" t="s">
        <v>439</v>
      </c>
      <c r="F1028" s="43">
        <v>1</v>
      </c>
      <c r="G1028" s="44">
        <v>10</v>
      </c>
      <c r="H1028" s="44">
        <v>10</v>
      </c>
      <c r="I1028" s="44"/>
      <c r="J1028" s="44"/>
      <c r="K1028" s="44"/>
      <c r="L1028" s="44">
        <v>10</v>
      </c>
      <c r="M1028" s="44"/>
      <c r="N1028" s="44"/>
      <c r="O1028" s="44"/>
      <c r="P1028" s="102" t="s">
        <v>154</v>
      </c>
      <c r="Q1028" s="232" t="s">
        <v>1267</v>
      </c>
      <c r="R1028" s="55"/>
    </row>
    <row r="1029" spans="1:18">
      <c r="A1029" s="41"/>
      <c r="B1029" s="41" t="s">
        <v>191</v>
      </c>
      <c r="C1029" s="41" t="s">
        <v>52</v>
      </c>
      <c r="D1029" s="42" t="s">
        <v>53</v>
      </c>
      <c r="E1029" s="43" t="s">
        <v>28</v>
      </c>
      <c r="F1029" s="43">
        <v>1</v>
      </c>
      <c r="G1029" s="44">
        <v>1.18</v>
      </c>
      <c r="H1029" s="44">
        <v>1.18</v>
      </c>
      <c r="I1029" s="44"/>
      <c r="J1029" s="44"/>
      <c r="K1029" s="44"/>
      <c r="L1029" s="44">
        <v>1.18</v>
      </c>
      <c r="M1029" s="44"/>
      <c r="N1029" s="44"/>
      <c r="O1029" s="44"/>
      <c r="P1029" s="102" t="s">
        <v>154</v>
      </c>
      <c r="Q1029" s="232" t="s">
        <v>1268</v>
      </c>
      <c r="R1029" s="55"/>
    </row>
    <row r="1030" spans="1:18">
      <c r="A1030" s="41"/>
      <c r="B1030" s="41" t="s">
        <v>1269</v>
      </c>
      <c r="C1030" s="41" t="s">
        <v>200</v>
      </c>
      <c r="D1030" s="42" t="s">
        <v>201</v>
      </c>
      <c r="E1030" s="43" t="s">
        <v>54</v>
      </c>
      <c r="F1030" s="43">
        <v>1</v>
      </c>
      <c r="G1030" s="44">
        <v>0.15</v>
      </c>
      <c r="H1030" s="44">
        <v>0.15</v>
      </c>
      <c r="I1030" s="44"/>
      <c r="J1030" s="44"/>
      <c r="K1030" s="44"/>
      <c r="L1030" s="44">
        <v>0.15</v>
      </c>
      <c r="M1030" s="44"/>
      <c r="N1030" s="44"/>
      <c r="O1030" s="44"/>
      <c r="P1030" s="102" t="s">
        <v>154</v>
      </c>
      <c r="Q1030" s="232" t="s">
        <v>1270</v>
      </c>
      <c r="R1030" s="55"/>
    </row>
    <row r="1031" spans="1:18">
      <c r="A1031" s="41"/>
      <c r="B1031" s="41" t="s">
        <v>1271</v>
      </c>
      <c r="C1031" s="41" t="s">
        <v>236</v>
      </c>
      <c r="D1031" s="42" t="s">
        <v>431</v>
      </c>
      <c r="E1031" s="43" t="s">
        <v>193</v>
      </c>
      <c r="F1031" s="43">
        <v>25</v>
      </c>
      <c r="G1031" s="44">
        <v>0.1854</v>
      </c>
      <c r="H1031" s="44">
        <v>4.635</v>
      </c>
      <c r="I1031" s="44"/>
      <c r="J1031" s="44"/>
      <c r="K1031" s="44"/>
      <c r="L1031" s="44">
        <v>4.635</v>
      </c>
      <c r="M1031" s="44"/>
      <c r="N1031" s="44"/>
      <c r="O1031" s="44"/>
      <c r="P1031" s="102" t="s">
        <v>154</v>
      </c>
      <c r="Q1031" s="232" t="s">
        <v>1272</v>
      </c>
      <c r="R1031" s="55"/>
    </row>
    <row r="1032" spans="1:18">
      <c r="A1032" s="41"/>
      <c r="B1032" s="41" t="s">
        <v>1273</v>
      </c>
      <c r="C1032" s="41" t="s">
        <v>236</v>
      </c>
      <c r="D1032" s="42" t="s">
        <v>431</v>
      </c>
      <c r="E1032" s="43" t="s">
        <v>128</v>
      </c>
      <c r="F1032" s="43">
        <v>50</v>
      </c>
      <c r="G1032" s="44">
        <v>0.032</v>
      </c>
      <c r="H1032" s="44">
        <v>1.6</v>
      </c>
      <c r="I1032" s="44"/>
      <c r="J1032" s="44"/>
      <c r="K1032" s="44"/>
      <c r="L1032" s="44">
        <v>1.6</v>
      </c>
      <c r="M1032" s="44"/>
      <c r="N1032" s="44"/>
      <c r="O1032" s="44"/>
      <c r="P1032" s="102" t="s">
        <v>154</v>
      </c>
      <c r="Q1032" s="232" t="s">
        <v>1274</v>
      </c>
      <c r="R1032" s="55"/>
    </row>
    <row r="1033" spans="1:18">
      <c r="A1033" s="41"/>
      <c r="B1033" s="41" t="s">
        <v>191</v>
      </c>
      <c r="C1033" s="41" t="s">
        <v>177</v>
      </c>
      <c r="D1033" s="42" t="s">
        <v>191</v>
      </c>
      <c r="E1033" s="43" t="s">
        <v>684</v>
      </c>
      <c r="F1033" s="43">
        <v>1</v>
      </c>
      <c r="G1033" s="44">
        <v>1</v>
      </c>
      <c r="H1033" s="44">
        <v>1</v>
      </c>
      <c r="I1033" s="44"/>
      <c r="J1033" s="44"/>
      <c r="K1033" s="44"/>
      <c r="L1033" s="44">
        <v>1</v>
      </c>
      <c r="M1033" s="44"/>
      <c r="N1033" s="44"/>
      <c r="O1033" s="44"/>
      <c r="P1033" s="102" t="s">
        <v>154</v>
      </c>
      <c r="Q1033" s="232" t="s">
        <v>1275</v>
      </c>
      <c r="R1033" s="55"/>
    </row>
    <row r="1034" spans="1:18">
      <c r="A1034" s="41"/>
      <c r="B1034" s="41" t="s">
        <v>1276</v>
      </c>
      <c r="C1034" s="41" t="s">
        <v>153</v>
      </c>
      <c r="D1034" s="42" t="s">
        <v>152</v>
      </c>
      <c r="E1034" s="43" t="s">
        <v>499</v>
      </c>
      <c r="F1034" s="43">
        <v>1</v>
      </c>
      <c r="G1034" s="44">
        <v>2.9765</v>
      </c>
      <c r="H1034" s="44">
        <v>2.9765</v>
      </c>
      <c r="I1034" s="44"/>
      <c r="J1034" s="44"/>
      <c r="K1034" s="44"/>
      <c r="L1034" s="44">
        <v>2.9765</v>
      </c>
      <c r="M1034" s="44"/>
      <c r="N1034" s="44"/>
      <c r="O1034" s="44"/>
      <c r="P1034" s="102" t="s">
        <v>154</v>
      </c>
      <c r="Q1034" s="232" t="s">
        <v>1275</v>
      </c>
      <c r="R1034" s="55"/>
    </row>
    <row r="1035" spans="1:18">
      <c r="A1035" s="41"/>
      <c r="B1035" s="41" t="s">
        <v>477</v>
      </c>
      <c r="C1035" s="41" t="s">
        <v>200</v>
      </c>
      <c r="D1035" s="42" t="s">
        <v>201</v>
      </c>
      <c r="E1035" s="43" t="s">
        <v>28</v>
      </c>
      <c r="F1035" s="43">
        <v>1</v>
      </c>
      <c r="G1035" s="44">
        <v>0.358</v>
      </c>
      <c r="H1035" s="44">
        <v>0.358</v>
      </c>
      <c r="I1035" s="44"/>
      <c r="J1035" s="44"/>
      <c r="K1035" s="44"/>
      <c r="L1035" s="44">
        <v>0.358</v>
      </c>
      <c r="M1035" s="44"/>
      <c r="N1035" s="44"/>
      <c r="O1035" s="44"/>
      <c r="P1035" s="102" t="s">
        <v>154</v>
      </c>
      <c r="Q1035" s="232" t="s">
        <v>810</v>
      </c>
      <c r="R1035" s="55"/>
    </row>
    <row r="1036" spans="1:18">
      <c r="A1036" s="41"/>
      <c r="B1036" s="41" t="s">
        <v>1277</v>
      </c>
      <c r="C1036" s="41" t="s">
        <v>270</v>
      </c>
      <c r="D1036" s="42" t="s">
        <v>271</v>
      </c>
      <c r="E1036" s="43" t="s">
        <v>42</v>
      </c>
      <c r="F1036" s="43">
        <v>1</v>
      </c>
      <c r="G1036" s="44">
        <v>28.904952</v>
      </c>
      <c r="H1036" s="44">
        <v>28.904952</v>
      </c>
      <c r="I1036" s="44">
        <v>28.904952</v>
      </c>
      <c r="J1036" s="44"/>
      <c r="K1036" s="44"/>
      <c r="L1036" s="74"/>
      <c r="M1036" s="44"/>
      <c r="N1036" s="44"/>
      <c r="O1036" s="44"/>
      <c r="P1036" s="102" t="s">
        <v>326</v>
      </c>
      <c r="Q1036" s="232" t="s">
        <v>1278</v>
      </c>
      <c r="R1036" s="55"/>
    </row>
    <row r="1037" spans="1:18">
      <c r="A1037" s="41"/>
      <c r="B1037" s="41" t="s">
        <v>1279</v>
      </c>
      <c r="C1037" s="41" t="s">
        <v>55</v>
      </c>
      <c r="D1037" s="42" t="s">
        <v>56</v>
      </c>
      <c r="E1037" s="43" t="s">
        <v>57</v>
      </c>
      <c r="F1037" s="43">
        <v>2</v>
      </c>
      <c r="G1037" s="44">
        <v>0.31</v>
      </c>
      <c r="H1037" s="44">
        <f>SUM(F1037*G1037)</f>
        <v>0.62</v>
      </c>
      <c r="I1037" s="44"/>
      <c r="J1037" s="44"/>
      <c r="K1037" s="44"/>
      <c r="L1037" s="44">
        <v>0.62</v>
      </c>
      <c r="M1037" s="44"/>
      <c r="N1037" s="44"/>
      <c r="O1037" s="44"/>
      <c r="P1037" s="102" t="s">
        <v>154</v>
      </c>
      <c r="Q1037" s="232" t="s">
        <v>1278</v>
      </c>
      <c r="R1037" s="55"/>
    </row>
    <row r="1038" spans="1:18">
      <c r="A1038" s="41"/>
      <c r="B1038" s="41" t="s">
        <v>1280</v>
      </c>
      <c r="C1038" s="41" t="s">
        <v>210</v>
      </c>
      <c r="D1038" s="42" t="s">
        <v>211</v>
      </c>
      <c r="E1038" s="43" t="s">
        <v>28</v>
      </c>
      <c r="F1038" s="43">
        <v>1</v>
      </c>
      <c r="G1038" s="44">
        <v>2</v>
      </c>
      <c r="H1038" s="44">
        <f>SUM(F1038*G1038)</f>
        <v>2</v>
      </c>
      <c r="I1038" s="44"/>
      <c r="J1038" s="44"/>
      <c r="K1038" s="44"/>
      <c r="L1038" s="44">
        <v>2</v>
      </c>
      <c r="M1038" s="44"/>
      <c r="N1038" s="44"/>
      <c r="O1038" s="44"/>
      <c r="P1038" s="102" t="s">
        <v>154</v>
      </c>
      <c r="Q1038" s="232" t="s">
        <v>1278</v>
      </c>
      <c r="R1038" s="55"/>
    </row>
    <row r="1039" spans="1:18">
      <c r="A1039" s="41"/>
      <c r="B1039" s="41" t="s">
        <v>68</v>
      </c>
      <c r="C1039" s="41" t="s">
        <v>69</v>
      </c>
      <c r="D1039" s="42" t="s">
        <v>70</v>
      </c>
      <c r="E1039" s="43" t="s">
        <v>28</v>
      </c>
      <c r="F1039" s="43">
        <v>1</v>
      </c>
      <c r="G1039" s="44">
        <v>2</v>
      </c>
      <c r="H1039" s="44">
        <f>SUM(F1039*G1039)</f>
        <v>2</v>
      </c>
      <c r="I1039" s="44"/>
      <c r="J1039" s="44"/>
      <c r="K1039" s="44"/>
      <c r="L1039" s="44">
        <v>2</v>
      </c>
      <c r="M1039" s="44"/>
      <c r="N1039" s="44"/>
      <c r="O1039" s="44"/>
      <c r="P1039" s="102" t="s">
        <v>154</v>
      </c>
      <c r="Q1039" s="232" t="s">
        <v>1278</v>
      </c>
      <c r="R1039" s="55"/>
    </row>
    <row r="1040" spans="1:18">
      <c r="A1040" s="41"/>
      <c r="B1040" s="41" t="s">
        <v>1281</v>
      </c>
      <c r="C1040" s="41" t="s">
        <v>171</v>
      </c>
      <c r="D1040" s="42" t="s">
        <v>345</v>
      </c>
      <c r="E1040" s="43" t="s">
        <v>128</v>
      </c>
      <c r="F1040" s="43">
        <v>2</v>
      </c>
      <c r="G1040" s="44">
        <v>0.35</v>
      </c>
      <c r="H1040" s="44">
        <f t="shared" ref="H1040:H1046" si="5">F1040*G1040</f>
        <v>0.7</v>
      </c>
      <c r="I1040" s="44"/>
      <c r="J1040" s="44"/>
      <c r="K1040" s="44"/>
      <c r="L1040" s="44">
        <v>0.7</v>
      </c>
      <c r="M1040" s="44"/>
      <c r="N1040" s="44"/>
      <c r="O1040" s="44"/>
      <c r="P1040" s="102" t="s">
        <v>154</v>
      </c>
      <c r="Q1040" s="232" t="s">
        <v>1278</v>
      </c>
      <c r="R1040" s="55"/>
    </row>
    <row r="1041" spans="1:18">
      <c r="A1041" s="41"/>
      <c r="B1041" s="41" t="s">
        <v>1282</v>
      </c>
      <c r="C1041" s="41" t="s">
        <v>171</v>
      </c>
      <c r="D1041" s="42" t="s">
        <v>345</v>
      </c>
      <c r="E1041" s="43" t="s">
        <v>128</v>
      </c>
      <c r="F1041" s="43">
        <v>3</v>
      </c>
      <c r="G1041" s="44">
        <v>0.35</v>
      </c>
      <c r="H1041" s="44">
        <f t="shared" si="5"/>
        <v>1.05</v>
      </c>
      <c r="I1041" s="44"/>
      <c r="J1041" s="44"/>
      <c r="K1041" s="44"/>
      <c r="L1041" s="44">
        <v>1.05</v>
      </c>
      <c r="M1041" s="44"/>
      <c r="N1041" s="44"/>
      <c r="O1041" s="44"/>
      <c r="P1041" s="102" t="s">
        <v>154</v>
      </c>
      <c r="Q1041" s="232" t="s">
        <v>1278</v>
      </c>
      <c r="R1041" s="55"/>
    </row>
    <row r="1042" spans="1:18">
      <c r="A1042" s="41"/>
      <c r="B1042" s="41" t="s">
        <v>1283</v>
      </c>
      <c r="C1042" s="41" t="s">
        <v>52</v>
      </c>
      <c r="D1042" s="41" t="s">
        <v>53</v>
      </c>
      <c r="E1042" s="43" t="s">
        <v>128</v>
      </c>
      <c r="F1042" s="43">
        <v>1</v>
      </c>
      <c r="G1042" s="44">
        <v>2.5</v>
      </c>
      <c r="H1042" s="44">
        <f t="shared" si="5"/>
        <v>2.5</v>
      </c>
      <c r="I1042" s="44"/>
      <c r="J1042" s="44"/>
      <c r="K1042" s="44"/>
      <c r="L1042" s="44">
        <v>2.5</v>
      </c>
      <c r="M1042" s="44"/>
      <c r="N1042" s="44"/>
      <c r="O1042" s="44"/>
      <c r="P1042" s="102" t="s">
        <v>154</v>
      </c>
      <c r="Q1042" s="232" t="s">
        <v>1278</v>
      </c>
      <c r="R1042" s="55"/>
    </row>
    <row r="1043" spans="1:18">
      <c r="A1043" s="41"/>
      <c r="B1043" s="41" t="s">
        <v>1284</v>
      </c>
      <c r="C1043" s="41" t="s">
        <v>184</v>
      </c>
      <c r="D1043" s="41" t="s">
        <v>238</v>
      </c>
      <c r="E1043" s="43" t="s">
        <v>128</v>
      </c>
      <c r="F1043" s="43">
        <v>8</v>
      </c>
      <c r="G1043" s="44">
        <v>0.7</v>
      </c>
      <c r="H1043" s="44">
        <f t="shared" si="5"/>
        <v>5.6</v>
      </c>
      <c r="I1043" s="44"/>
      <c r="J1043" s="44"/>
      <c r="K1043" s="44"/>
      <c r="L1043" s="44">
        <v>5.6</v>
      </c>
      <c r="M1043" s="44"/>
      <c r="N1043" s="44"/>
      <c r="O1043" s="44"/>
      <c r="P1043" s="102" t="s">
        <v>154</v>
      </c>
      <c r="Q1043" s="232" t="s">
        <v>1278</v>
      </c>
      <c r="R1043" s="55"/>
    </row>
    <row r="1044" spans="1:18">
      <c r="A1044" s="41"/>
      <c r="B1044" s="41" t="s">
        <v>1285</v>
      </c>
      <c r="C1044" s="41" t="s">
        <v>157</v>
      </c>
      <c r="D1044" s="41" t="s">
        <v>156</v>
      </c>
      <c r="E1044" s="43" t="s">
        <v>128</v>
      </c>
      <c r="F1044" s="43">
        <v>2</v>
      </c>
      <c r="G1044" s="44">
        <v>0.7</v>
      </c>
      <c r="H1044" s="44">
        <f t="shared" si="5"/>
        <v>1.4</v>
      </c>
      <c r="I1044" s="44"/>
      <c r="J1044" s="44"/>
      <c r="K1044" s="44"/>
      <c r="L1044" s="44">
        <v>1.4</v>
      </c>
      <c r="M1044" s="44"/>
      <c r="N1044" s="44"/>
      <c r="O1044" s="44"/>
      <c r="P1044" s="102" t="s">
        <v>154</v>
      </c>
      <c r="Q1044" s="232" t="s">
        <v>1278</v>
      </c>
      <c r="R1044" s="55"/>
    </row>
    <row r="1045" spans="1:18">
      <c r="A1045" s="41"/>
      <c r="B1045" s="41" t="s">
        <v>1286</v>
      </c>
      <c r="C1045" s="41" t="s">
        <v>175</v>
      </c>
      <c r="D1045" s="41" t="s">
        <v>174</v>
      </c>
      <c r="E1045" s="43" t="s">
        <v>128</v>
      </c>
      <c r="F1045" s="43">
        <v>2</v>
      </c>
      <c r="G1045" s="44">
        <v>0.2</v>
      </c>
      <c r="H1045" s="44">
        <f t="shared" si="5"/>
        <v>0.4</v>
      </c>
      <c r="I1045" s="44"/>
      <c r="J1045" s="44"/>
      <c r="K1045" s="44"/>
      <c r="L1045" s="44">
        <v>0.4</v>
      </c>
      <c r="M1045" s="44"/>
      <c r="N1045" s="44"/>
      <c r="O1045" s="44"/>
      <c r="P1045" s="102" t="s">
        <v>154</v>
      </c>
      <c r="Q1045" s="232" t="s">
        <v>1278</v>
      </c>
      <c r="R1045" s="55"/>
    </row>
    <row r="1046" spans="1:18">
      <c r="A1046" s="41"/>
      <c r="B1046" s="41" t="s">
        <v>1287</v>
      </c>
      <c r="C1046" s="41" t="s">
        <v>1288</v>
      </c>
      <c r="D1046" s="41" t="s">
        <v>1289</v>
      </c>
      <c r="E1046" s="43" t="s">
        <v>128</v>
      </c>
      <c r="F1046" s="43">
        <v>1</v>
      </c>
      <c r="G1046" s="44">
        <v>0.78</v>
      </c>
      <c r="H1046" s="44">
        <f t="shared" si="5"/>
        <v>0.78</v>
      </c>
      <c r="I1046" s="44"/>
      <c r="J1046" s="44"/>
      <c r="K1046" s="44"/>
      <c r="L1046" s="44">
        <v>0.78</v>
      </c>
      <c r="M1046" s="44"/>
      <c r="N1046" s="44"/>
      <c r="O1046" s="44"/>
      <c r="P1046" s="102" t="s">
        <v>154</v>
      </c>
      <c r="Q1046" s="232" t="s">
        <v>1278</v>
      </c>
      <c r="R1046" s="55"/>
    </row>
    <row r="1047" spans="1:18">
      <c r="A1047" s="41"/>
      <c r="B1047" s="41" t="s">
        <v>1290</v>
      </c>
      <c r="C1047" s="41" t="s">
        <v>63</v>
      </c>
      <c r="D1047" s="41" t="s">
        <v>64</v>
      </c>
      <c r="E1047" s="43" t="s">
        <v>28</v>
      </c>
      <c r="F1047" s="43">
        <v>1</v>
      </c>
      <c r="G1047" s="44">
        <v>8</v>
      </c>
      <c r="H1047" s="44">
        <v>8</v>
      </c>
      <c r="I1047" s="44"/>
      <c r="J1047" s="44"/>
      <c r="K1047" s="44">
        <v>8</v>
      </c>
      <c r="L1047" s="44"/>
      <c r="M1047" s="44"/>
      <c r="N1047" s="44"/>
      <c r="O1047" s="44"/>
      <c r="P1047" s="102" t="s">
        <v>917</v>
      </c>
      <c r="Q1047" s="232" t="s">
        <v>1278</v>
      </c>
      <c r="R1047" s="55"/>
    </row>
    <row r="1048" spans="1:18">
      <c r="A1048" s="41"/>
      <c r="B1048" s="41" t="s">
        <v>1291</v>
      </c>
      <c r="C1048" s="41" t="s">
        <v>196</v>
      </c>
      <c r="D1048" s="102" t="s">
        <v>197</v>
      </c>
      <c r="E1048" s="43" t="s">
        <v>42</v>
      </c>
      <c r="F1048" s="43">
        <v>1</v>
      </c>
      <c r="G1048" s="44">
        <v>6</v>
      </c>
      <c r="H1048" s="44">
        <v>6</v>
      </c>
      <c r="I1048" s="44"/>
      <c r="J1048" s="44"/>
      <c r="K1048" s="44">
        <v>6</v>
      </c>
      <c r="L1048" s="44"/>
      <c r="M1048" s="44"/>
      <c r="N1048" s="44"/>
      <c r="O1048" s="44"/>
      <c r="P1048" s="102" t="s">
        <v>154</v>
      </c>
      <c r="Q1048" s="232" t="s">
        <v>1278</v>
      </c>
      <c r="R1048" s="55"/>
    </row>
    <row r="1049" spans="1:18">
      <c r="A1049" s="41" t="s">
        <v>1292</v>
      </c>
      <c r="B1049" s="41" t="s">
        <v>1284</v>
      </c>
      <c r="C1049" s="41" t="s">
        <v>184</v>
      </c>
      <c r="D1049" s="42" t="s">
        <v>238</v>
      </c>
      <c r="E1049" s="43" t="s">
        <v>128</v>
      </c>
      <c r="F1049" s="43">
        <v>1</v>
      </c>
      <c r="G1049" s="44">
        <v>0.55</v>
      </c>
      <c r="H1049" s="44">
        <v>0.55</v>
      </c>
      <c r="I1049" s="44">
        <v>0.55</v>
      </c>
      <c r="J1049" s="44"/>
      <c r="K1049" s="44"/>
      <c r="L1049" s="44"/>
      <c r="M1049" s="44"/>
      <c r="N1049" s="44"/>
      <c r="O1049" s="44"/>
      <c r="P1049" s="41" t="s">
        <v>154</v>
      </c>
      <c r="Q1049" s="43"/>
      <c r="R1049" s="66"/>
    </row>
    <row r="1050" spans="1:18">
      <c r="A1050" s="41"/>
      <c r="B1050" s="152" t="s">
        <v>1293</v>
      </c>
      <c r="C1050" s="152" t="s">
        <v>169</v>
      </c>
      <c r="D1050" s="69" t="s">
        <v>488</v>
      </c>
      <c r="E1050" s="233" t="s">
        <v>28</v>
      </c>
      <c r="F1050" s="233">
        <v>1</v>
      </c>
      <c r="G1050" s="96">
        <v>3</v>
      </c>
      <c r="H1050" s="96">
        <v>3</v>
      </c>
      <c r="I1050" s="44">
        <v>3</v>
      </c>
      <c r="J1050" s="44"/>
      <c r="K1050" s="44"/>
      <c r="L1050" s="44"/>
      <c r="M1050" s="44"/>
      <c r="N1050" s="44"/>
      <c r="O1050" s="44"/>
      <c r="P1050" s="41" t="s">
        <v>154</v>
      </c>
      <c r="Q1050" s="43"/>
      <c r="R1050" s="66"/>
    </row>
    <row r="1051" spans="1:18">
      <c r="A1051" s="41"/>
      <c r="B1051" s="152" t="s">
        <v>1280</v>
      </c>
      <c r="C1051" s="152" t="s">
        <v>210</v>
      </c>
      <c r="D1051" s="152" t="s">
        <v>211</v>
      </c>
      <c r="E1051" s="233" t="s">
        <v>28</v>
      </c>
      <c r="F1051" s="233">
        <v>1</v>
      </c>
      <c r="G1051" s="96">
        <v>1</v>
      </c>
      <c r="H1051" s="96">
        <v>1</v>
      </c>
      <c r="I1051" s="44">
        <v>1</v>
      </c>
      <c r="J1051" s="44"/>
      <c r="K1051" s="44"/>
      <c r="L1051" s="44"/>
      <c r="M1051" s="44"/>
      <c r="N1051" s="44"/>
      <c r="O1051" s="44"/>
      <c r="P1051" s="41" t="s">
        <v>154</v>
      </c>
      <c r="Q1051" s="43"/>
      <c r="R1051" s="66"/>
    </row>
    <row r="1052" spans="1:18">
      <c r="A1052" s="41"/>
      <c r="B1052" s="152" t="s">
        <v>68</v>
      </c>
      <c r="C1052" s="152" t="s">
        <v>69</v>
      </c>
      <c r="D1052" s="152" t="s">
        <v>70</v>
      </c>
      <c r="E1052" s="233" t="s">
        <v>28</v>
      </c>
      <c r="F1052" s="233">
        <v>1</v>
      </c>
      <c r="G1052" s="96">
        <v>0.5</v>
      </c>
      <c r="H1052" s="96">
        <v>0.5</v>
      </c>
      <c r="I1052" s="44">
        <v>0.5</v>
      </c>
      <c r="J1052" s="44"/>
      <c r="K1052" s="44"/>
      <c r="L1052" s="44"/>
      <c r="M1052" s="44"/>
      <c r="N1052" s="44"/>
      <c r="O1052" s="44"/>
      <c r="P1052" s="41" t="s">
        <v>154</v>
      </c>
      <c r="Q1052" s="43"/>
      <c r="R1052" s="66"/>
    </row>
    <row r="1053" spans="1:18">
      <c r="A1053" s="41"/>
      <c r="B1053" s="152" t="s">
        <v>1279</v>
      </c>
      <c r="C1053" s="152" t="s">
        <v>55</v>
      </c>
      <c r="D1053" s="152" t="s">
        <v>56</v>
      </c>
      <c r="E1053" s="233" t="s">
        <v>57</v>
      </c>
      <c r="F1053" s="233">
        <v>1</v>
      </c>
      <c r="G1053" s="96">
        <v>0.3</v>
      </c>
      <c r="H1053" s="96">
        <v>0.3</v>
      </c>
      <c r="I1053" s="44">
        <v>0.3</v>
      </c>
      <c r="J1053" s="44"/>
      <c r="K1053" s="44"/>
      <c r="L1053" s="44"/>
      <c r="M1053" s="44"/>
      <c r="N1053" s="44"/>
      <c r="O1053" s="44"/>
      <c r="P1053" s="41" t="s">
        <v>154</v>
      </c>
      <c r="Q1053" s="43"/>
      <c r="R1053" s="66"/>
    </row>
    <row r="1054" spans="1:18">
      <c r="A1054" s="40" t="s">
        <v>1294</v>
      </c>
      <c r="B1054" s="41" t="s">
        <v>170</v>
      </c>
      <c r="C1054" s="41" t="s">
        <v>171</v>
      </c>
      <c r="D1054" s="42" t="str">
        <f>IF(C1054="","",VLOOKUP(C1054,[20]采购品目表!A$1:B$65536,2,FALSE))</f>
        <v>激光打印机</v>
      </c>
      <c r="E1054" s="43" t="s">
        <v>128</v>
      </c>
      <c r="F1054" s="43">
        <v>1</v>
      </c>
      <c r="G1054" s="44">
        <v>0.285</v>
      </c>
      <c r="H1054" s="44">
        <f t="shared" ref="H1054:H1065" si="6">F1054*G1054</f>
        <v>0.285</v>
      </c>
      <c r="I1054" s="44"/>
      <c r="J1054" s="44"/>
      <c r="K1054" s="44"/>
      <c r="L1054" s="44">
        <f t="shared" ref="L1054:L1065" si="7">H1054</f>
        <v>0.285</v>
      </c>
      <c r="M1054" s="44"/>
      <c r="N1054" s="44"/>
      <c r="O1054" s="44"/>
      <c r="P1054" s="41" t="s">
        <v>154</v>
      </c>
      <c r="Q1054" s="43">
        <v>20190201</v>
      </c>
      <c r="R1054" s="55"/>
    </row>
    <row r="1055" spans="1:18">
      <c r="A1055" s="45"/>
      <c r="B1055" s="41" t="s">
        <v>1295</v>
      </c>
      <c r="C1055" s="41" t="s">
        <v>184</v>
      </c>
      <c r="D1055" s="42" t="str">
        <f>IF(C1055="","",VLOOKUP(C1055,[20]采购品目表!A$1:B$65536,2,FALSE))</f>
        <v>台式计算机</v>
      </c>
      <c r="E1055" s="43" t="s">
        <v>128</v>
      </c>
      <c r="F1055" s="43">
        <v>1</v>
      </c>
      <c r="G1055" s="44">
        <v>0.58</v>
      </c>
      <c r="H1055" s="44">
        <f t="shared" si="6"/>
        <v>0.58</v>
      </c>
      <c r="I1055" s="44"/>
      <c r="J1055" s="44"/>
      <c r="K1055" s="44"/>
      <c r="L1055" s="44">
        <f t="shared" si="7"/>
        <v>0.58</v>
      </c>
      <c r="M1055" s="44"/>
      <c r="N1055" s="44"/>
      <c r="O1055" s="44"/>
      <c r="P1055" s="41" t="s">
        <v>154</v>
      </c>
      <c r="Q1055" s="43">
        <v>20190601</v>
      </c>
      <c r="R1055" s="55"/>
    </row>
    <row r="1056" spans="1:18">
      <c r="A1056" s="45"/>
      <c r="B1056" s="41" t="s">
        <v>170</v>
      </c>
      <c r="C1056" s="41" t="s">
        <v>171</v>
      </c>
      <c r="D1056" s="42" t="str">
        <f>IF(C1056="","",VLOOKUP(C1056,[20]采购品目表!A$1:B$65536,2,FALSE))</f>
        <v>激光打印机</v>
      </c>
      <c r="E1056" s="43" t="s">
        <v>128</v>
      </c>
      <c r="F1056" s="43">
        <v>1</v>
      </c>
      <c r="G1056" s="44">
        <v>0.35</v>
      </c>
      <c r="H1056" s="44">
        <f t="shared" si="6"/>
        <v>0.35</v>
      </c>
      <c r="I1056" s="44"/>
      <c r="J1056" s="44"/>
      <c r="K1056" s="44"/>
      <c r="L1056" s="44">
        <f t="shared" si="7"/>
        <v>0.35</v>
      </c>
      <c r="M1056" s="44"/>
      <c r="N1056" s="44"/>
      <c r="O1056" s="44"/>
      <c r="P1056" s="41" t="s">
        <v>154</v>
      </c>
      <c r="Q1056" s="43">
        <v>20190901</v>
      </c>
      <c r="R1056" s="55"/>
    </row>
    <row r="1057" spans="1:18">
      <c r="A1057" s="45"/>
      <c r="B1057" s="41" t="s">
        <v>1296</v>
      </c>
      <c r="C1057" s="41" t="s">
        <v>683</v>
      </c>
      <c r="D1057" s="42" t="str">
        <f>IF(C1057="","",VLOOKUP(C1057,[20]采购品目表!A$1:B$65536,2,FALSE))</f>
        <v>木制台、桌类</v>
      </c>
      <c r="E1057" s="43" t="s">
        <v>684</v>
      </c>
      <c r="F1057" s="43">
        <v>1</v>
      </c>
      <c r="G1057" s="44">
        <v>0.268</v>
      </c>
      <c r="H1057" s="44">
        <f t="shared" si="6"/>
        <v>0.268</v>
      </c>
      <c r="I1057" s="44"/>
      <c r="J1057" s="44"/>
      <c r="K1057" s="44"/>
      <c r="L1057" s="44">
        <f t="shared" si="7"/>
        <v>0.268</v>
      </c>
      <c r="M1057" s="44"/>
      <c r="N1057" s="44"/>
      <c r="O1057" s="44"/>
      <c r="P1057" s="41" t="s">
        <v>154</v>
      </c>
      <c r="Q1057" s="43">
        <v>20190501</v>
      </c>
      <c r="R1057" s="55"/>
    </row>
    <row r="1058" spans="1:18">
      <c r="A1058" s="45"/>
      <c r="B1058" s="41" t="s">
        <v>1297</v>
      </c>
      <c r="C1058" s="41" t="s">
        <v>1298</v>
      </c>
      <c r="D1058" s="42" t="str">
        <f>IF(C1058="","",VLOOKUP(C1058,[20]采购品目表!A$1:B$65536,2,FALSE))</f>
        <v>木骨架沙发类</v>
      </c>
      <c r="E1058" s="43" t="s">
        <v>499</v>
      </c>
      <c r="F1058" s="43">
        <v>1</v>
      </c>
      <c r="G1058" s="44">
        <v>0.41</v>
      </c>
      <c r="H1058" s="44">
        <f t="shared" si="6"/>
        <v>0.41</v>
      </c>
      <c r="I1058" s="44"/>
      <c r="J1058" s="44"/>
      <c r="K1058" s="44"/>
      <c r="L1058" s="44">
        <f t="shared" si="7"/>
        <v>0.41</v>
      </c>
      <c r="M1058" s="44"/>
      <c r="N1058" s="44"/>
      <c r="O1058" s="44"/>
      <c r="P1058" s="41" t="s">
        <v>154</v>
      </c>
      <c r="Q1058" s="43">
        <v>20190502</v>
      </c>
      <c r="R1058" s="55"/>
    </row>
    <row r="1059" spans="1:18">
      <c r="A1059" s="45"/>
      <c r="B1059" s="41" t="s">
        <v>875</v>
      </c>
      <c r="C1059" s="41" t="s">
        <v>1299</v>
      </c>
      <c r="D1059" s="42" t="str">
        <f>IF(C1059="","",VLOOKUP(C1059,[20]采购品目表!A$1:B$65536,2,FALSE))</f>
        <v>木骨架为主的椅凳类</v>
      </c>
      <c r="E1059" s="43" t="s">
        <v>684</v>
      </c>
      <c r="F1059" s="43">
        <v>1</v>
      </c>
      <c r="G1059" s="44">
        <v>0.12</v>
      </c>
      <c r="H1059" s="44">
        <f t="shared" si="6"/>
        <v>0.12</v>
      </c>
      <c r="I1059" s="44"/>
      <c r="J1059" s="44"/>
      <c r="K1059" s="44"/>
      <c r="L1059" s="44">
        <f t="shared" si="7"/>
        <v>0.12</v>
      </c>
      <c r="M1059" s="44"/>
      <c r="N1059" s="44"/>
      <c r="O1059" s="44"/>
      <c r="P1059" s="41" t="s">
        <v>154</v>
      </c>
      <c r="Q1059" s="43">
        <v>20190503</v>
      </c>
      <c r="R1059" s="55"/>
    </row>
    <row r="1060" spans="1:18">
      <c r="A1060" s="45"/>
      <c r="B1060" s="41" t="s">
        <v>1295</v>
      </c>
      <c r="C1060" s="41" t="s">
        <v>157</v>
      </c>
      <c r="D1060" s="42" t="str">
        <f>IF(C1060="","",VLOOKUP(C1060,[20]采购品目表!A$1:B$65536,2,FALSE))</f>
        <v>便携式计算机</v>
      </c>
      <c r="E1060" s="43" t="s">
        <v>128</v>
      </c>
      <c r="F1060" s="43">
        <v>6</v>
      </c>
      <c r="G1060" s="44">
        <v>0.7</v>
      </c>
      <c r="H1060" s="44">
        <f t="shared" si="6"/>
        <v>4.2</v>
      </c>
      <c r="I1060" s="44"/>
      <c r="J1060" s="44"/>
      <c r="K1060" s="44"/>
      <c r="L1060" s="44">
        <f t="shared" si="7"/>
        <v>4.2</v>
      </c>
      <c r="M1060" s="44"/>
      <c r="N1060" s="44"/>
      <c r="O1060" s="44"/>
      <c r="P1060" s="41" t="s">
        <v>154</v>
      </c>
      <c r="Q1060" s="43">
        <v>20190901</v>
      </c>
      <c r="R1060" s="55"/>
    </row>
    <row r="1061" spans="1:18">
      <c r="A1061" s="45"/>
      <c r="B1061" s="41" t="s">
        <v>1295</v>
      </c>
      <c r="C1061" s="41" t="s">
        <v>184</v>
      </c>
      <c r="D1061" s="42" t="str">
        <f>IF(C1061="","",VLOOKUP(C1061,[20]采购品目表!A$1:B$65536,2,FALSE))</f>
        <v>台式计算机</v>
      </c>
      <c r="E1061" s="43" t="s">
        <v>128</v>
      </c>
      <c r="F1061" s="43">
        <v>5</v>
      </c>
      <c r="G1061" s="44">
        <v>0.6</v>
      </c>
      <c r="H1061" s="44">
        <f t="shared" si="6"/>
        <v>3</v>
      </c>
      <c r="I1061" s="44"/>
      <c r="J1061" s="44"/>
      <c r="K1061" s="44"/>
      <c r="L1061" s="44">
        <f t="shared" si="7"/>
        <v>3</v>
      </c>
      <c r="M1061" s="44"/>
      <c r="N1061" s="44"/>
      <c r="O1061" s="44"/>
      <c r="P1061" s="41" t="s">
        <v>154</v>
      </c>
      <c r="Q1061" s="43">
        <v>20190901</v>
      </c>
      <c r="R1061" s="55"/>
    </row>
    <row r="1062" spans="1:18">
      <c r="A1062" s="45"/>
      <c r="B1062" s="41" t="s">
        <v>1300</v>
      </c>
      <c r="C1062" s="41" t="s">
        <v>1301</v>
      </c>
      <c r="D1062" s="42" t="str">
        <f>IF(C1062="","",VLOOKUP(C1062,[20]采购品目表!A$1:B$65536,2,FALSE))</f>
        <v>法律咨询服务</v>
      </c>
      <c r="E1062" s="43" t="s">
        <v>101</v>
      </c>
      <c r="F1062" s="43">
        <v>2</v>
      </c>
      <c r="G1062" s="44">
        <v>1.5</v>
      </c>
      <c r="H1062" s="44">
        <f t="shared" si="6"/>
        <v>3</v>
      </c>
      <c r="I1062" s="44"/>
      <c r="J1062" s="44"/>
      <c r="K1062" s="44"/>
      <c r="L1062" s="44">
        <f t="shared" si="7"/>
        <v>3</v>
      </c>
      <c r="M1062" s="44"/>
      <c r="N1062" s="44"/>
      <c r="O1062" s="44"/>
      <c r="P1062" s="41" t="s">
        <v>154</v>
      </c>
      <c r="Q1062" s="43">
        <v>20190902</v>
      </c>
      <c r="R1062" s="55"/>
    </row>
    <row r="1063" spans="1:18">
      <c r="A1063" s="45"/>
      <c r="B1063" s="41" t="s">
        <v>197</v>
      </c>
      <c r="C1063" s="41" t="s">
        <v>196</v>
      </c>
      <c r="D1063" s="42" t="str">
        <f>IF(C1063="","",VLOOKUP(C1063,[20]采购品目表!A$1:B$65536,2,FALSE))</f>
        <v>审计服务</v>
      </c>
      <c r="E1063" s="43" t="s">
        <v>101</v>
      </c>
      <c r="F1063" s="43">
        <v>2</v>
      </c>
      <c r="G1063" s="44">
        <v>1.5</v>
      </c>
      <c r="H1063" s="44">
        <f t="shared" si="6"/>
        <v>3</v>
      </c>
      <c r="I1063" s="44"/>
      <c r="J1063" s="44"/>
      <c r="K1063" s="44"/>
      <c r="L1063" s="44">
        <f t="shared" si="7"/>
        <v>3</v>
      </c>
      <c r="M1063" s="44"/>
      <c r="N1063" s="44"/>
      <c r="O1063" s="44"/>
      <c r="P1063" s="41" t="s">
        <v>154</v>
      </c>
      <c r="Q1063" s="43">
        <v>20190903</v>
      </c>
      <c r="R1063" s="55"/>
    </row>
    <row r="1064" spans="1:18">
      <c r="A1064" s="45"/>
      <c r="B1064" s="41" t="s">
        <v>191</v>
      </c>
      <c r="C1064" s="41" t="s">
        <v>177</v>
      </c>
      <c r="D1064" s="42" t="str">
        <f>IF(C1064="","",VLOOKUP(C1064,[20]采购品目表!A$1:B$65536,2,FALSE))</f>
        <v>印刷服务</v>
      </c>
      <c r="E1064" s="43" t="s">
        <v>101</v>
      </c>
      <c r="F1064" s="43">
        <v>3</v>
      </c>
      <c r="G1064" s="44">
        <v>1</v>
      </c>
      <c r="H1064" s="44">
        <f t="shared" si="6"/>
        <v>3</v>
      </c>
      <c r="I1064" s="44"/>
      <c r="J1064" s="44"/>
      <c r="K1064" s="44"/>
      <c r="L1064" s="44">
        <f t="shared" si="7"/>
        <v>3</v>
      </c>
      <c r="M1064" s="44"/>
      <c r="N1064" s="44"/>
      <c r="O1064" s="44"/>
      <c r="P1064" s="41" t="s">
        <v>154</v>
      </c>
      <c r="Q1064" s="43">
        <v>20190101</v>
      </c>
      <c r="R1064" s="55"/>
    </row>
    <row r="1065" spans="1:18">
      <c r="A1065" s="56"/>
      <c r="B1065" s="42" t="s">
        <v>229</v>
      </c>
      <c r="C1065" s="41" t="s">
        <v>166</v>
      </c>
      <c r="D1065" s="42" t="str">
        <f>IF(C1065="","",VLOOKUP(C1065,[20]采购品目表!A$1:B$65536,2,FALSE))</f>
        <v>视频会议系统设备</v>
      </c>
      <c r="E1065" s="43" t="s">
        <v>28</v>
      </c>
      <c r="F1065" s="43">
        <v>1</v>
      </c>
      <c r="G1065" s="44">
        <v>30</v>
      </c>
      <c r="H1065" s="44">
        <f t="shared" si="6"/>
        <v>30</v>
      </c>
      <c r="I1065" s="44"/>
      <c r="J1065" s="44"/>
      <c r="K1065" s="44"/>
      <c r="L1065" s="44">
        <f t="shared" si="7"/>
        <v>30</v>
      </c>
      <c r="M1065" s="44"/>
      <c r="N1065" s="44"/>
      <c r="O1065" s="44"/>
      <c r="P1065" s="41" t="s">
        <v>1302</v>
      </c>
      <c r="Q1065" s="43">
        <v>20190102</v>
      </c>
      <c r="R1065" s="55"/>
    </row>
    <row r="1066" ht="24" spans="1:18">
      <c r="A1066" s="41" t="s">
        <v>1303</v>
      </c>
      <c r="B1066" s="41" t="s">
        <v>1304</v>
      </c>
      <c r="C1066" s="41" t="s">
        <v>184</v>
      </c>
      <c r="D1066" s="42" t="s">
        <v>238</v>
      </c>
      <c r="E1066" s="43" t="s">
        <v>499</v>
      </c>
      <c r="F1066" s="43">
        <v>1</v>
      </c>
      <c r="G1066" s="44">
        <v>1.4</v>
      </c>
      <c r="H1066" s="44">
        <v>1.4</v>
      </c>
      <c r="I1066" s="44"/>
      <c r="J1066" s="44"/>
      <c r="K1066" s="44"/>
      <c r="L1066" s="44">
        <v>1.55</v>
      </c>
      <c r="M1066" s="44"/>
      <c r="N1066" s="44"/>
      <c r="O1066" s="44"/>
      <c r="P1066" s="41" t="s">
        <v>154</v>
      </c>
      <c r="Q1066" s="43" t="s">
        <v>1305</v>
      </c>
      <c r="R1066" s="55"/>
    </row>
    <row r="1067" spans="1:18">
      <c r="A1067" s="41" t="s">
        <v>1306</v>
      </c>
      <c r="B1067" s="41" t="s">
        <v>53</v>
      </c>
      <c r="C1067" s="69" t="s">
        <v>52</v>
      </c>
      <c r="D1067" s="42" t="s">
        <v>53</v>
      </c>
      <c r="E1067" s="43" t="s">
        <v>128</v>
      </c>
      <c r="F1067" s="43">
        <v>1</v>
      </c>
      <c r="G1067" s="44">
        <v>0.55</v>
      </c>
      <c r="H1067" s="44">
        <v>0.55</v>
      </c>
      <c r="I1067" s="44">
        <v>0.55</v>
      </c>
      <c r="J1067" s="44"/>
      <c r="K1067" s="44"/>
      <c r="L1067" s="44"/>
      <c r="M1067" s="44"/>
      <c r="N1067" s="44"/>
      <c r="O1067" s="44"/>
      <c r="P1067" s="41" t="s">
        <v>154</v>
      </c>
      <c r="Q1067" s="43" t="s">
        <v>811</v>
      </c>
      <c r="R1067" s="55"/>
    </row>
    <row r="1068" spans="1:18">
      <c r="A1068" s="41"/>
      <c r="B1068" s="41" t="s">
        <v>127</v>
      </c>
      <c r="C1068" s="41" t="s">
        <v>184</v>
      </c>
      <c r="D1068" s="42" t="s">
        <v>238</v>
      </c>
      <c r="E1068" s="43" t="s">
        <v>128</v>
      </c>
      <c r="F1068" s="43">
        <v>2</v>
      </c>
      <c r="G1068" s="44">
        <v>0.5</v>
      </c>
      <c r="H1068" s="44">
        <v>1</v>
      </c>
      <c r="I1068" s="44">
        <v>1</v>
      </c>
      <c r="J1068" s="44"/>
      <c r="K1068" s="44"/>
      <c r="L1068" s="44"/>
      <c r="M1068" s="44"/>
      <c r="N1068" s="44"/>
      <c r="O1068" s="44"/>
      <c r="P1068" s="41" t="s">
        <v>154</v>
      </c>
      <c r="Q1068" s="43" t="s">
        <v>810</v>
      </c>
      <c r="R1068" s="55"/>
    </row>
    <row r="1069" spans="1:18">
      <c r="A1069" s="41"/>
      <c r="B1069" s="41" t="s">
        <v>163</v>
      </c>
      <c r="C1069" s="41" t="s">
        <v>164</v>
      </c>
      <c r="D1069" s="42" t="s">
        <v>163</v>
      </c>
      <c r="E1069" s="43" t="s">
        <v>54</v>
      </c>
      <c r="F1069" s="43">
        <v>2</v>
      </c>
      <c r="G1069" s="44">
        <v>0.65</v>
      </c>
      <c r="H1069" s="44">
        <v>1.3</v>
      </c>
      <c r="I1069" s="44">
        <v>1.3</v>
      </c>
      <c r="J1069" s="44"/>
      <c r="K1069" s="44"/>
      <c r="L1069" s="44"/>
      <c r="M1069" s="44"/>
      <c r="N1069" s="44"/>
      <c r="O1069" s="44"/>
      <c r="P1069" s="41" t="s">
        <v>154</v>
      </c>
      <c r="Q1069" s="43" t="s">
        <v>1307</v>
      </c>
      <c r="R1069" s="55"/>
    </row>
    <row r="1070" spans="1:18">
      <c r="A1070" s="79" t="s">
        <v>1308</v>
      </c>
      <c r="B1070" s="79" t="s">
        <v>702</v>
      </c>
      <c r="C1070" s="79" t="s">
        <v>177</v>
      </c>
      <c r="D1070" s="79" t="s">
        <v>191</v>
      </c>
      <c r="E1070" s="80" t="s">
        <v>28</v>
      </c>
      <c r="F1070" s="80">
        <v>1</v>
      </c>
      <c r="G1070" s="82">
        <v>0.8</v>
      </c>
      <c r="H1070" s="82">
        <v>0.8</v>
      </c>
      <c r="I1070" s="82">
        <v>0.8</v>
      </c>
      <c r="J1070" s="82"/>
      <c r="K1070" s="82"/>
      <c r="L1070" s="82"/>
      <c r="M1070" s="82"/>
      <c r="N1070" s="82"/>
      <c r="O1070" s="82"/>
      <c r="P1070" s="79" t="s">
        <v>154</v>
      </c>
      <c r="Q1070" s="234">
        <v>43466</v>
      </c>
      <c r="R1070" s="80" t="s">
        <v>1309</v>
      </c>
    </row>
    <row r="1071" spans="1:18">
      <c r="A1071" s="79"/>
      <c r="B1071" s="79"/>
      <c r="C1071" s="79"/>
      <c r="D1071" s="79"/>
      <c r="E1071" s="80"/>
      <c r="F1071" s="80"/>
      <c r="G1071" s="82"/>
      <c r="H1071" s="82"/>
      <c r="I1071" s="82"/>
      <c r="J1071" s="82"/>
      <c r="K1071" s="82"/>
      <c r="L1071" s="82"/>
      <c r="M1071" s="82"/>
      <c r="N1071" s="82"/>
      <c r="O1071" s="82"/>
      <c r="P1071" s="79"/>
      <c r="Q1071" s="234"/>
      <c r="R1071" s="80"/>
    </row>
    <row r="1072" spans="1:18">
      <c r="A1072" s="79"/>
      <c r="B1072" s="79" t="s">
        <v>53</v>
      </c>
      <c r="C1072" s="79" t="s">
        <v>1310</v>
      </c>
      <c r="D1072" s="79" t="s">
        <v>1311</v>
      </c>
      <c r="E1072" s="80" t="s">
        <v>128</v>
      </c>
      <c r="F1072" s="80">
        <v>1</v>
      </c>
      <c r="G1072" s="82">
        <v>0.26</v>
      </c>
      <c r="H1072" s="82">
        <v>0.26</v>
      </c>
      <c r="I1072" s="82">
        <v>0.26</v>
      </c>
      <c r="J1072" s="82"/>
      <c r="K1072" s="82"/>
      <c r="L1072" s="82"/>
      <c r="M1072" s="82"/>
      <c r="N1072" s="82"/>
      <c r="O1072" s="82"/>
      <c r="P1072" s="79" t="s">
        <v>154</v>
      </c>
      <c r="Q1072" s="234">
        <v>43466</v>
      </c>
      <c r="R1072" s="80" t="s">
        <v>1309</v>
      </c>
    </row>
    <row r="1073" spans="1:18">
      <c r="A1073" s="79"/>
      <c r="B1073" s="79" t="s">
        <v>56</v>
      </c>
      <c r="C1073" s="79" t="s">
        <v>1312</v>
      </c>
      <c r="D1073" s="79" t="s">
        <v>1313</v>
      </c>
      <c r="E1073" s="80" t="s">
        <v>992</v>
      </c>
      <c r="F1073" s="80">
        <v>5</v>
      </c>
      <c r="G1073" s="82">
        <v>0.03</v>
      </c>
      <c r="H1073" s="82">
        <v>0.15</v>
      </c>
      <c r="I1073" s="82">
        <v>0.15</v>
      </c>
      <c r="J1073" s="82"/>
      <c r="K1073" s="82"/>
      <c r="L1073" s="82"/>
      <c r="M1073" s="82"/>
      <c r="N1073" s="82"/>
      <c r="O1073" s="82"/>
      <c r="P1073" s="79" t="s">
        <v>154</v>
      </c>
      <c r="Q1073" s="234">
        <v>43466</v>
      </c>
      <c r="R1073" s="80" t="s">
        <v>1309</v>
      </c>
    </row>
    <row r="1074" spans="1:18">
      <c r="A1074" s="40" t="s">
        <v>1314</v>
      </c>
      <c r="B1074" s="42" t="s">
        <v>56</v>
      </c>
      <c r="C1074" s="41" t="s">
        <v>55</v>
      </c>
      <c r="D1074" s="42" t="str">
        <f>IF(C1074="","",VLOOKUP(C1074,[21]采购目录表!A$1:B$65536,2,FALSE))</f>
        <v>复印纸</v>
      </c>
      <c r="E1074" s="43" t="s">
        <v>28</v>
      </c>
      <c r="F1074" s="43">
        <v>1</v>
      </c>
      <c r="G1074" s="44">
        <v>10.3486</v>
      </c>
      <c r="H1074" s="44">
        <v>10.3486</v>
      </c>
      <c r="I1074" s="44"/>
      <c r="J1074" s="44">
        <v>10.3486</v>
      </c>
      <c r="K1074" s="44"/>
      <c r="L1074" s="44"/>
      <c r="M1074" s="44"/>
      <c r="N1074" s="44"/>
      <c r="O1074" s="44"/>
      <c r="P1074" s="41"/>
      <c r="Q1074" s="89">
        <v>43549</v>
      </c>
      <c r="R1074" s="55"/>
    </row>
    <row r="1075" spans="1:18">
      <c r="A1075" s="45"/>
      <c r="B1075" s="42" t="s">
        <v>50</v>
      </c>
      <c r="C1075" s="41" t="s">
        <v>49</v>
      </c>
      <c r="D1075" s="42" t="str">
        <f>IF(C1075="","",VLOOKUP(C1075,[21]采购目录表!A$1:B$65536,2,FALSE))</f>
        <v>硒鼓、粉盒</v>
      </c>
      <c r="E1075" s="43" t="s">
        <v>28</v>
      </c>
      <c r="F1075" s="43">
        <v>1</v>
      </c>
      <c r="G1075" s="44">
        <v>5.0931</v>
      </c>
      <c r="H1075" s="44">
        <v>5.0931</v>
      </c>
      <c r="I1075" s="44"/>
      <c r="J1075" s="44">
        <v>5.0931</v>
      </c>
      <c r="K1075" s="44"/>
      <c r="L1075" s="44"/>
      <c r="M1075" s="44"/>
      <c r="N1075" s="44"/>
      <c r="O1075" s="44"/>
      <c r="P1075" s="41"/>
      <c r="Q1075" s="89">
        <v>43552</v>
      </c>
      <c r="R1075" s="55"/>
    </row>
    <row r="1076" spans="1:18">
      <c r="A1076" s="45"/>
      <c r="B1076" s="42" t="s">
        <v>1315</v>
      </c>
      <c r="C1076" s="41" t="s">
        <v>49</v>
      </c>
      <c r="D1076" s="42" t="str">
        <f>IF(C1076="","",VLOOKUP(C1076,[21]采购目录表!A$1:B$65536,2,FALSE))</f>
        <v>硒鼓、粉盒</v>
      </c>
      <c r="E1076" s="43" t="s">
        <v>28</v>
      </c>
      <c r="F1076" s="43">
        <v>1</v>
      </c>
      <c r="G1076" s="44">
        <v>5.23</v>
      </c>
      <c r="H1076" s="44">
        <v>5.23</v>
      </c>
      <c r="I1076" s="44"/>
      <c r="J1076" s="44">
        <v>5.23</v>
      </c>
      <c r="K1076" s="44"/>
      <c r="L1076" s="44"/>
      <c r="M1076" s="44"/>
      <c r="N1076" s="44"/>
      <c r="O1076" s="44"/>
      <c r="P1076" s="41"/>
      <c r="Q1076" s="89">
        <v>43700</v>
      </c>
      <c r="R1076" s="55"/>
    </row>
    <row r="1077" spans="1:18">
      <c r="A1077" s="45"/>
      <c r="B1077" s="41" t="s">
        <v>416</v>
      </c>
      <c r="C1077" s="41" t="s">
        <v>315</v>
      </c>
      <c r="D1077" s="42" t="str">
        <f>IF(C1077="","",VLOOKUP(C1077,[21]采购目录表!A$1:B$65536,2,FALSE))</f>
        <v>多功能一体机</v>
      </c>
      <c r="E1077" s="43" t="s">
        <v>28</v>
      </c>
      <c r="F1077" s="43">
        <v>1</v>
      </c>
      <c r="G1077" s="44">
        <v>2.94</v>
      </c>
      <c r="H1077" s="44">
        <v>2.94</v>
      </c>
      <c r="I1077" s="44">
        <v>2.94</v>
      </c>
      <c r="J1077" s="44"/>
      <c r="K1077" s="44"/>
      <c r="L1077" s="44"/>
      <c r="M1077" s="44"/>
      <c r="N1077" s="44"/>
      <c r="O1077" s="44"/>
      <c r="P1077" s="41"/>
      <c r="Q1077" s="89">
        <v>43700</v>
      </c>
      <c r="R1077" s="55"/>
    </row>
    <row r="1078" spans="1:18">
      <c r="A1078" s="45"/>
      <c r="B1078" s="41" t="s">
        <v>56</v>
      </c>
      <c r="C1078" s="41" t="s">
        <v>55</v>
      </c>
      <c r="D1078" s="42" t="str">
        <f>IF(C1078="","",VLOOKUP(C1078,[21]采购目录表!A$1:B$65536,2,FALSE))</f>
        <v>复印纸</v>
      </c>
      <c r="E1078" s="43" t="s">
        <v>28</v>
      </c>
      <c r="F1078" s="43">
        <v>1</v>
      </c>
      <c r="G1078" s="44">
        <v>15.256</v>
      </c>
      <c r="H1078" s="44">
        <v>15.256</v>
      </c>
      <c r="I1078" s="44"/>
      <c r="J1078" s="44">
        <v>15.256</v>
      </c>
      <c r="K1078" s="44"/>
      <c r="L1078" s="44"/>
      <c r="M1078" s="44"/>
      <c r="N1078" s="44"/>
      <c r="O1078" s="44"/>
      <c r="P1078" s="41"/>
      <c r="Q1078" s="89">
        <v>43700</v>
      </c>
      <c r="R1078" s="55"/>
    </row>
    <row r="1079" spans="1:18">
      <c r="A1079" s="45"/>
      <c r="B1079" s="41" t="s">
        <v>238</v>
      </c>
      <c r="C1079" s="41" t="s">
        <v>184</v>
      </c>
      <c r="D1079" s="42" t="str">
        <f>IF(C1079="","",VLOOKUP(C1079,[21]采购目录表!A$1:B$65536,2,FALSE))</f>
        <v>台式计算机</v>
      </c>
      <c r="E1079" s="43" t="s">
        <v>28</v>
      </c>
      <c r="F1079" s="43">
        <v>1</v>
      </c>
      <c r="G1079" s="44">
        <v>4.38</v>
      </c>
      <c r="H1079" s="44">
        <v>4.38</v>
      </c>
      <c r="I1079" s="44">
        <v>4.38</v>
      </c>
      <c r="J1079" s="44"/>
      <c r="K1079" s="44"/>
      <c r="L1079" s="44"/>
      <c r="M1079" s="44"/>
      <c r="N1079" s="44"/>
      <c r="O1079" s="44"/>
      <c r="P1079" s="41"/>
      <c r="Q1079" s="89">
        <v>43700</v>
      </c>
      <c r="R1079" s="55"/>
    </row>
    <row r="1080" spans="1:18">
      <c r="A1080" s="45"/>
      <c r="B1080" s="41" t="s">
        <v>76</v>
      </c>
      <c r="C1080" s="41" t="s">
        <v>75</v>
      </c>
      <c r="D1080" s="41" t="str">
        <f>IF(C1080="","",VLOOKUP(C1080,[21]采购目录表!A$1:B$65536,2,FALSE))</f>
        <v>修缮工程</v>
      </c>
      <c r="E1080" s="43" t="s">
        <v>42</v>
      </c>
      <c r="F1080" s="43">
        <v>1</v>
      </c>
      <c r="G1080" s="44">
        <v>50</v>
      </c>
      <c r="H1080" s="44">
        <v>50</v>
      </c>
      <c r="I1080" s="44"/>
      <c r="J1080" s="44">
        <v>50</v>
      </c>
      <c r="K1080" s="44"/>
      <c r="L1080" s="44"/>
      <c r="M1080" s="44"/>
      <c r="N1080" s="44"/>
      <c r="O1080" s="44"/>
      <c r="P1080" s="41"/>
      <c r="Q1080" s="89">
        <v>43702</v>
      </c>
      <c r="R1080" s="55"/>
    </row>
    <row r="1081" spans="1:18">
      <c r="A1081" s="45"/>
      <c r="B1081" s="41" t="s">
        <v>70</v>
      </c>
      <c r="C1081" s="41" t="s">
        <v>69</v>
      </c>
      <c r="D1081" s="41" t="s">
        <v>70</v>
      </c>
      <c r="E1081" s="43" t="s">
        <v>28</v>
      </c>
      <c r="F1081" s="43">
        <v>2</v>
      </c>
      <c r="G1081" s="44">
        <v>1</v>
      </c>
      <c r="H1081" s="44">
        <v>2</v>
      </c>
      <c r="I1081" s="44"/>
      <c r="J1081" s="44">
        <v>2</v>
      </c>
      <c r="K1081" s="44"/>
      <c r="L1081" s="44"/>
      <c r="M1081" s="44"/>
      <c r="N1081" s="44"/>
      <c r="O1081" s="44"/>
      <c r="P1081" s="41"/>
      <c r="Q1081" s="89">
        <v>43718</v>
      </c>
      <c r="R1081" s="55"/>
    </row>
    <row r="1082" spans="1:18">
      <c r="A1082" s="45"/>
      <c r="B1082" s="41" t="s">
        <v>70</v>
      </c>
      <c r="C1082" s="41" t="s">
        <v>69</v>
      </c>
      <c r="D1082" s="41" t="str">
        <f>IF(C1082="","",VLOOKUP(C1082,[21]采购目录表!A$1:B$65536,2,FALSE))</f>
        <v>办公消耗用品及类似物品</v>
      </c>
      <c r="E1082" s="43" t="s">
        <v>28</v>
      </c>
      <c r="F1082" s="43">
        <v>5</v>
      </c>
      <c r="G1082" s="44">
        <v>1.5</v>
      </c>
      <c r="H1082" s="44">
        <v>7.5</v>
      </c>
      <c r="I1082" s="44"/>
      <c r="J1082" s="44">
        <v>7.5</v>
      </c>
      <c r="K1082" s="44"/>
      <c r="L1082" s="44"/>
      <c r="M1082" s="44"/>
      <c r="N1082" s="44"/>
      <c r="O1082" s="44"/>
      <c r="P1082" s="41"/>
      <c r="Q1082" s="89">
        <v>43723</v>
      </c>
      <c r="R1082" s="55"/>
    </row>
    <row r="1083" spans="1:18">
      <c r="A1083" s="45"/>
      <c r="B1083" s="41" t="s">
        <v>1316</v>
      </c>
      <c r="C1083" s="60" t="s">
        <v>1317</v>
      </c>
      <c r="D1083" s="42" t="str">
        <f>IF(C1083="","",VLOOKUP(C1083,[21]采购目录表!A$1:B$65536,2,FALSE))</f>
        <v>图书馆和档案馆服务</v>
      </c>
      <c r="E1083" s="43" t="s">
        <v>42</v>
      </c>
      <c r="F1083" s="43">
        <v>1</v>
      </c>
      <c r="G1083" s="44">
        <v>579.975</v>
      </c>
      <c r="H1083" s="44">
        <v>579.975</v>
      </c>
      <c r="I1083" s="44">
        <v>579.975</v>
      </c>
      <c r="J1083" s="44"/>
      <c r="K1083" s="44"/>
      <c r="L1083" s="44"/>
      <c r="M1083" s="44"/>
      <c r="N1083" s="44"/>
      <c r="O1083" s="44"/>
      <c r="P1083" s="41"/>
      <c r="Q1083" s="89">
        <v>43725</v>
      </c>
      <c r="R1083" s="55"/>
    </row>
    <row r="1084" spans="1:18">
      <c r="A1084" s="45"/>
      <c r="B1084" s="41" t="s">
        <v>1318</v>
      </c>
      <c r="C1084" s="60" t="s">
        <v>1319</v>
      </c>
      <c r="D1084" s="42" t="str">
        <f>IF(C1084="","",VLOOKUP(C1084,[21]采购目录表!A$1:B$65536,2,FALSE))</f>
        <v>园林绿化管理服务</v>
      </c>
      <c r="E1084" s="43" t="s">
        <v>42</v>
      </c>
      <c r="F1084" s="43">
        <v>1</v>
      </c>
      <c r="G1084" s="44">
        <v>100</v>
      </c>
      <c r="H1084" s="44">
        <v>100</v>
      </c>
      <c r="I1084" s="44">
        <v>100</v>
      </c>
      <c r="J1084" s="44"/>
      <c r="K1084" s="44"/>
      <c r="L1084" s="44"/>
      <c r="M1084" s="44"/>
      <c r="N1084" s="44"/>
      <c r="O1084" s="44"/>
      <c r="P1084" s="41"/>
      <c r="Q1084" s="89">
        <v>43725</v>
      </c>
      <c r="R1084" s="55"/>
    </row>
    <row r="1085" spans="1:18">
      <c r="A1085" s="45"/>
      <c r="B1085" s="41" t="s">
        <v>56</v>
      </c>
      <c r="C1085" s="41" t="s">
        <v>55</v>
      </c>
      <c r="D1085" s="42" t="str">
        <f>IF(C1085="","",VLOOKUP(C1085,[21]采购目录表!A$1:B$65536,2,FALSE))</f>
        <v>复印纸</v>
      </c>
      <c r="E1085" s="43" t="s">
        <v>28</v>
      </c>
      <c r="F1085" s="43">
        <v>1</v>
      </c>
      <c r="G1085" s="44">
        <v>17.5</v>
      </c>
      <c r="H1085" s="44">
        <v>17.5</v>
      </c>
      <c r="I1085" s="44"/>
      <c r="J1085" s="44">
        <v>17.5</v>
      </c>
      <c r="K1085" s="44"/>
      <c r="L1085" s="44"/>
      <c r="M1085" s="44"/>
      <c r="N1085" s="44"/>
      <c r="O1085" s="44"/>
      <c r="P1085" s="41"/>
      <c r="Q1085" s="89">
        <v>43813</v>
      </c>
      <c r="R1085" s="55"/>
    </row>
    <row r="1086" spans="1:18">
      <c r="A1086" s="45"/>
      <c r="B1086" s="41" t="s">
        <v>1320</v>
      </c>
      <c r="C1086" s="41" t="s">
        <v>1021</v>
      </c>
      <c r="D1086" s="42" t="str">
        <f>IF(C1086="","",VLOOKUP(C1086,[21]采购目录表!A$1:B$65536,2,FALSE))</f>
        <v>速印机</v>
      </c>
      <c r="E1086" s="43" t="s">
        <v>54</v>
      </c>
      <c r="F1086" s="43">
        <v>2</v>
      </c>
      <c r="G1086" s="44">
        <v>4.3</v>
      </c>
      <c r="H1086" s="44">
        <v>8.6</v>
      </c>
      <c r="I1086" s="44"/>
      <c r="J1086" s="44">
        <v>8.6</v>
      </c>
      <c r="K1086" s="44"/>
      <c r="L1086" s="44"/>
      <c r="M1086" s="44"/>
      <c r="N1086" s="44"/>
      <c r="O1086" s="44"/>
      <c r="P1086" s="41"/>
      <c r="Q1086" s="89">
        <v>43813</v>
      </c>
      <c r="R1086" s="89"/>
    </row>
    <row r="1087" spans="1:18">
      <c r="A1087" s="45"/>
      <c r="B1087" s="41" t="s">
        <v>50</v>
      </c>
      <c r="C1087" s="41" t="s">
        <v>49</v>
      </c>
      <c r="D1087" s="42" t="str">
        <f>IF(C1087="","",VLOOKUP(C1087,[21]采购目录表!A$1:B$65536,2,FALSE))</f>
        <v>硒鼓、粉盒</v>
      </c>
      <c r="E1087" s="43" t="s">
        <v>28</v>
      </c>
      <c r="F1087" s="43">
        <v>1</v>
      </c>
      <c r="G1087" s="44">
        <v>6</v>
      </c>
      <c r="H1087" s="44">
        <v>6</v>
      </c>
      <c r="I1087" s="44"/>
      <c r="J1087" s="44">
        <v>6</v>
      </c>
      <c r="K1087" s="44"/>
      <c r="L1087" s="44"/>
      <c r="M1087" s="44"/>
      <c r="N1087" s="44"/>
      <c r="O1087" s="44"/>
      <c r="P1087" s="41"/>
      <c r="Q1087" s="89">
        <v>43813</v>
      </c>
      <c r="R1087" s="89"/>
    </row>
    <row r="1088" spans="1:18">
      <c r="A1088" s="45"/>
      <c r="B1088" s="41" t="s">
        <v>211</v>
      </c>
      <c r="C1088" s="41" t="s">
        <v>210</v>
      </c>
      <c r="D1088" s="42" t="str">
        <f>IF(C1088="","",VLOOKUP(C1088,[21]采购目录表!A$1:B$65536,2,FALSE))</f>
        <v>计算机设备维修和保养服务</v>
      </c>
      <c r="E1088" s="43" t="s">
        <v>42</v>
      </c>
      <c r="F1088" s="43">
        <v>1</v>
      </c>
      <c r="G1088" s="44">
        <v>5</v>
      </c>
      <c r="H1088" s="44">
        <v>5</v>
      </c>
      <c r="I1088" s="44"/>
      <c r="J1088" s="44">
        <v>5</v>
      </c>
      <c r="K1088" s="44"/>
      <c r="L1088" s="44"/>
      <c r="M1088" s="44"/>
      <c r="N1088" s="44"/>
      <c r="O1088" s="44"/>
      <c r="P1088" s="41"/>
      <c r="Q1088" s="89">
        <v>43815</v>
      </c>
      <c r="R1088" s="89"/>
    </row>
    <row r="1089" spans="1:18">
      <c r="A1089" s="45"/>
      <c r="B1089" s="41" t="s">
        <v>201</v>
      </c>
      <c r="C1089" s="60" t="s">
        <v>200</v>
      </c>
      <c r="D1089" s="42" t="str">
        <f>IF(C1089="","",VLOOKUP(C1089,[21]采购目录表!A$1:B$65536,2,FALSE))</f>
        <v>空调、电梯维修和保养服务</v>
      </c>
      <c r="E1089" s="43" t="s">
        <v>42</v>
      </c>
      <c r="F1089" s="43">
        <v>1</v>
      </c>
      <c r="G1089" s="44">
        <v>6</v>
      </c>
      <c r="H1089" s="44">
        <v>6</v>
      </c>
      <c r="I1089" s="44"/>
      <c r="J1089" s="44">
        <v>6</v>
      </c>
      <c r="K1089" s="44"/>
      <c r="L1089" s="44"/>
      <c r="M1089" s="44"/>
      <c r="N1089" s="44"/>
      <c r="O1089" s="44"/>
      <c r="P1089" s="41"/>
      <c r="Q1089" s="89">
        <v>43815</v>
      </c>
      <c r="R1089" s="89"/>
    </row>
    <row r="1090" spans="1:18">
      <c r="A1090" s="56"/>
      <c r="B1090" s="41" t="s">
        <v>67</v>
      </c>
      <c r="C1090" s="60" t="s">
        <v>66</v>
      </c>
      <c r="D1090" s="42" t="str">
        <f>IF(C1090="","",VLOOKUP(C1090,[21]采购目录表!A$1:B$65536,2,FALSE))</f>
        <v>制冷电器</v>
      </c>
      <c r="E1090" s="43" t="s">
        <v>28</v>
      </c>
      <c r="F1090" s="43">
        <v>1</v>
      </c>
      <c r="G1090" s="44">
        <v>6</v>
      </c>
      <c r="H1090" s="44">
        <v>6</v>
      </c>
      <c r="I1090" s="44"/>
      <c r="J1090" s="44">
        <v>6</v>
      </c>
      <c r="K1090" s="44"/>
      <c r="L1090" s="44"/>
      <c r="M1090" s="44"/>
      <c r="N1090" s="44"/>
      <c r="O1090" s="44"/>
      <c r="P1090" s="41"/>
      <c r="Q1090" s="89">
        <v>43815</v>
      </c>
      <c r="R1090" s="89"/>
    </row>
    <row r="1091" ht="24" spans="1:18">
      <c r="A1091" s="41" t="s">
        <v>1321</v>
      </c>
      <c r="B1091" s="41" t="s">
        <v>1322</v>
      </c>
      <c r="C1091" s="41" t="s">
        <v>131</v>
      </c>
      <c r="D1091" s="42" t="str">
        <f>IF(C1091="","",VLOOKUP(C1091,[22]采购品目表!A$1:B$65536,2,FALSE))</f>
        <v>其他货物</v>
      </c>
      <c r="E1091" s="43" t="s">
        <v>1323</v>
      </c>
      <c r="F1091" s="43">
        <v>2400</v>
      </c>
      <c r="G1091" s="44">
        <v>0</v>
      </c>
      <c r="H1091" s="44">
        <v>110</v>
      </c>
      <c r="I1091" s="44">
        <v>110</v>
      </c>
      <c r="J1091" s="44"/>
      <c r="K1091" s="44"/>
      <c r="L1091" s="44"/>
      <c r="M1091" s="44"/>
      <c r="N1091" s="44"/>
      <c r="O1091" s="44"/>
      <c r="P1091" s="41" t="s">
        <v>1324</v>
      </c>
      <c r="Q1091" s="43">
        <v>201901020</v>
      </c>
      <c r="R1091" s="55"/>
    </row>
    <row r="1092" ht="24" spans="1:18">
      <c r="A1092" s="40" t="s">
        <v>1325</v>
      </c>
      <c r="B1092" s="152" t="s">
        <v>1326</v>
      </c>
      <c r="C1092" s="60" t="s">
        <v>75</v>
      </c>
      <c r="D1092" s="152" t="s">
        <v>76</v>
      </c>
      <c r="E1092" s="43" t="s">
        <v>138</v>
      </c>
      <c r="F1092" s="43">
        <v>1</v>
      </c>
      <c r="G1092" s="44">
        <v>9</v>
      </c>
      <c r="H1092" s="44">
        <v>9</v>
      </c>
      <c r="I1092" s="44"/>
      <c r="J1092" s="44"/>
      <c r="K1092" s="44"/>
      <c r="L1092" s="44">
        <v>9</v>
      </c>
      <c r="M1092" s="44"/>
      <c r="N1092" s="44"/>
      <c r="O1092" s="44"/>
      <c r="P1092" s="41" t="s">
        <v>154</v>
      </c>
      <c r="Q1092" s="178">
        <v>43483</v>
      </c>
      <c r="R1092" s="55" t="s">
        <v>1327</v>
      </c>
    </row>
    <row r="1093" ht="24" spans="1:18">
      <c r="A1093" s="45"/>
      <c r="B1093" s="152" t="s">
        <v>1328</v>
      </c>
      <c r="C1093" s="60" t="s">
        <v>177</v>
      </c>
      <c r="D1093" s="152" t="s">
        <v>191</v>
      </c>
      <c r="E1093" s="43" t="s">
        <v>28</v>
      </c>
      <c r="F1093" s="43">
        <v>1</v>
      </c>
      <c r="G1093" s="44">
        <v>24</v>
      </c>
      <c r="H1093" s="44">
        <v>24</v>
      </c>
      <c r="I1093" s="44"/>
      <c r="J1093" s="44"/>
      <c r="K1093" s="44"/>
      <c r="L1093" s="44">
        <v>24</v>
      </c>
      <c r="M1093" s="44"/>
      <c r="N1093" s="44"/>
      <c r="O1093" s="44"/>
      <c r="P1093" s="41" t="s">
        <v>154</v>
      </c>
      <c r="Q1093" s="178">
        <v>43592</v>
      </c>
      <c r="R1093" s="55" t="s">
        <v>1329</v>
      </c>
    </row>
    <row r="1094" ht="24" spans="1:18">
      <c r="A1094" s="45"/>
      <c r="B1094" s="152" t="s">
        <v>1330</v>
      </c>
      <c r="C1094" s="60" t="s">
        <v>210</v>
      </c>
      <c r="D1094" s="152" t="s">
        <v>211</v>
      </c>
      <c r="E1094" s="43" t="s">
        <v>28</v>
      </c>
      <c r="F1094" s="43">
        <v>1</v>
      </c>
      <c r="G1094" s="44">
        <v>25</v>
      </c>
      <c r="H1094" s="44">
        <v>25</v>
      </c>
      <c r="I1094" s="44"/>
      <c r="J1094" s="44"/>
      <c r="K1094" s="44"/>
      <c r="L1094" s="44">
        <v>25</v>
      </c>
      <c r="M1094" s="44"/>
      <c r="N1094" s="44"/>
      <c r="O1094" s="44"/>
      <c r="P1094" s="41" t="s">
        <v>154</v>
      </c>
      <c r="Q1094" s="178">
        <v>43592</v>
      </c>
      <c r="R1094" s="55" t="s">
        <v>1331</v>
      </c>
    </row>
    <row r="1095" ht="24" spans="1:18">
      <c r="A1095" s="45"/>
      <c r="B1095" s="152" t="s">
        <v>1332</v>
      </c>
      <c r="C1095" s="60" t="s">
        <v>236</v>
      </c>
      <c r="D1095" s="152" t="s">
        <v>168</v>
      </c>
      <c r="E1095" s="43" t="s">
        <v>28</v>
      </c>
      <c r="F1095" s="43">
        <v>1</v>
      </c>
      <c r="G1095" s="44">
        <v>2</v>
      </c>
      <c r="H1095" s="44">
        <v>2</v>
      </c>
      <c r="I1095" s="44"/>
      <c r="J1095" s="44"/>
      <c r="K1095" s="44"/>
      <c r="L1095" s="44">
        <v>2</v>
      </c>
      <c r="M1095" s="44"/>
      <c r="N1095" s="44"/>
      <c r="O1095" s="44"/>
      <c r="P1095" s="41" t="s">
        <v>154</v>
      </c>
      <c r="Q1095" s="178">
        <v>43592</v>
      </c>
      <c r="R1095" s="55" t="s">
        <v>1333</v>
      </c>
    </row>
    <row r="1096" ht="24" spans="1:18">
      <c r="A1096" s="45"/>
      <c r="B1096" s="152" t="s">
        <v>1334</v>
      </c>
      <c r="C1096" s="60" t="s">
        <v>49</v>
      </c>
      <c r="D1096" s="152" t="s">
        <v>50</v>
      </c>
      <c r="E1096" s="43" t="s">
        <v>28</v>
      </c>
      <c r="F1096" s="43">
        <v>1</v>
      </c>
      <c r="G1096" s="44">
        <v>4.8</v>
      </c>
      <c r="H1096" s="44">
        <v>4.8</v>
      </c>
      <c r="I1096" s="44"/>
      <c r="J1096" s="44"/>
      <c r="K1096" s="44"/>
      <c r="L1096" s="44">
        <v>4.8</v>
      </c>
      <c r="M1096" s="44"/>
      <c r="N1096" s="44"/>
      <c r="O1096" s="44"/>
      <c r="P1096" s="41" t="s">
        <v>154</v>
      </c>
      <c r="Q1096" s="178">
        <v>43593</v>
      </c>
      <c r="R1096" s="55" t="s">
        <v>1335</v>
      </c>
    </row>
    <row r="1097" ht="24" spans="1:18">
      <c r="A1097" s="45"/>
      <c r="B1097" s="152" t="s">
        <v>1336</v>
      </c>
      <c r="C1097" s="60" t="s">
        <v>55</v>
      </c>
      <c r="D1097" s="152" t="s">
        <v>56</v>
      </c>
      <c r="E1097" s="43" t="s">
        <v>28</v>
      </c>
      <c r="F1097" s="43">
        <v>1</v>
      </c>
      <c r="G1097" s="44">
        <v>3.95</v>
      </c>
      <c r="H1097" s="44">
        <v>3.95</v>
      </c>
      <c r="I1097" s="44"/>
      <c r="J1097" s="44"/>
      <c r="K1097" s="44"/>
      <c r="L1097" s="44">
        <v>3.95</v>
      </c>
      <c r="M1097" s="44"/>
      <c r="N1097" s="44"/>
      <c r="O1097" s="44"/>
      <c r="P1097" s="41" t="s">
        <v>154</v>
      </c>
      <c r="Q1097" s="178">
        <v>43593</v>
      </c>
      <c r="R1097" s="55" t="s">
        <v>1337</v>
      </c>
    </row>
    <row r="1098" ht="24" spans="1:18">
      <c r="A1098" s="45"/>
      <c r="B1098" s="152" t="s">
        <v>345</v>
      </c>
      <c r="C1098" s="60" t="s">
        <v>171</v>
      </c>
      <c r="D1098" s="152" t="s">
        <v>345</v>
      </c>
      <c r="E1098" s="43" t="s">
        <v>28</v>
      </c>
      <c r="F1098" s="43">
        <v>1</v>
      </c>
      <c r="G1098" s="44">
        <v>0.55</v>
      </c>
      <c r="H1098" s="44">
        <v>0.55</v>
      </c>
      <c r="I1098" s="44"/>
      <c r="J1098" s="44"/>
      <c r="K1098" s="44"/>
      <c r="L1098" s="44">
        <v>0.55</v>
      </c>
      <c r="M1098" s="44"/>
      <c r="N1098" s="44"/>
      <c r="O1098" s="44"/>
      <c r="P1098" s="41" t="s">
        <v>154</v>
      </c>
      <c r="Q1098" s="178">
        <v>43638</v>
      </c>
      <c r="R1098" s="55" t="s">
        <v>1338</v>
      </c>
    </row>
    <row r="1099" ht="24" spans="1:18">
      <c r="A1099" s="45"/>
      <c r="B1099" s="152" t="s">
        <v>1339</v>
      </c>
      <c r="C1099" s="60" t="s">
        <v>184</v>
      </c>
      <c r="D1099" s="152" t="s">
        <v>238</v>
      </c>
      <c r="E1099" s="43" t="s">
        <v>28</v>
      </c>
      <c r="F1099" s="43">
        <v>1</v>
      </c>
      <c r="G1099" s="44">
        <v>1.3</v>
      </c>
      <c r="H1099" s="44">
        <v>1.3</v>
      </c>
      <c r="I1099" s="44"/>
      <c r="J1099" s="44"/>
      <c r="K1099" s="44"/>
      <c r="L1099" s="44">
        <v>1.3</v>
      </c>
      <c r="M1099" s="44"/>
      <c r="N1099" s="44"/>
      <c r="O1099" s="44"/>
      <c r="P1099" s="41" t="s">
        <v>154</v>
      </c>
      <c r="Q1099" s="178">
        <v>43638</v>
      </c>
      <c r="R1099" s="55" t="s">
        <v>1340</v>
      </c>
    </row>
    <row r="1100" ht="24" spans="1:18">
      <c r="A1100" s="45"/>
      <c r="B1100" s="152" t="s">
        <v>292</v>
      </c>
      <c r="C1100" s="60" t="s">
        <v>291</v>
      </c>
      <c r="D1100" s="152" t="s">
        <v>292</v>
      </c>
      <c r="E1100" s="43" t="s">
        <v>128</v>
      </c>
      <c r="F1100" s="43">
        <v>1</v>
      </c>
      <c r="G1100" s="44">
        <v>0.7</v>
      </c>
      <c r="H1100" s="44">
        <v>0.7</v>
      </c>
      <c r="I1100" s="44"/>
      <c r="J1100" s="44"/>
      <c r="K1100" s="44"/>
      <c r="L1100" s="44">
        <v>0.7</v>
      </c>
      <c r="M1100" s="44"/>
      <c r="N1100" s="44"/>
      <c r="O1100" s="44"/>
      <c r="P1100" s="41" t="s">
        <v>154</v>
      </c>
      <c r="Q1100" s="178">
        <v>43638</v>
      </c>
      <c r="R1100" s="55" t="s">
        <v>1341</v>
      </c>
    </row>
    <row r="1101" ht="24" spans="1:18">
      <c r="A1101" s="45"/>
      <c r="B1101" s="152" t="s">
        <v>1342</v>
      </c>
      <c r="C1101" s="60" t="s">
        <v>157</v>
      </c>
      <c r="D1101" s="152" t="s">
        <v>156</v>
      </c>
      <c r="E1101" s="43" t="s">
        <v>28</v>
      </c>
      <c r="F1101" s="43">
        <v>1</v>
      </c>
      <c r="G1101" s="44">
        <v>6.8</v>
      </c>
      <c r="H1101" s="44">
        <v>6.8</v>
      </c>
      <c r="I1101" s="44"/>
      <c r="J1101" s="44"/>
      <c r="K1101" s="44"/>
      <c r="L1101" s="44">
        <v>6.8</v>
      </c>
      <c r="M1101" s="44"/>
      <c r="N1101" s="44"/>
      <c r="O1101" s="44"/>
      <c r="P1101" s="41" t="s">
        <v>154</v>
      </c>
      <c r="Q1101" s="178">
        <v>43638</v>
      </c>
      <c r="R1101" s="55" t="s">
        <v>1343</v>
      </c>
    </row>
    <row r="1102" ht="24" spans="1:18">
      <c r="A1102" s="45"/>
      <c r="B1102" s="152" t="s">
        <v>156</v>
      </c>
      <c r="C1102" s="60" t="s">
        <v>236</v>
      </c>
      <c r="D1102" s="152" t="s">
        <v>168</v>
      </c>
      <c r="E1102" s="43" t="s">
        <v>28</v>
      </c>
      <c r="F1102" s="43">
        <v>1</v>
      </c>
      <c r="G1102" s="44">
        <v>0.925</v>
      </c>
      <c r="H1102" s="44">
        <v>0.925</v>
      </c>
      <c r="I1102" s="44"/>
      <c r="J1102" s="44"/>
      <c r="K1102" s="44"/>
      <c r="L1102" s="44">
        <v>0.925</v>
      </c>
      <c r="M1102" s="44"/>
      <c r="N1102" s="44"/>
      <c r="O1102" s="44"/>
      <c r="P1102" s="41" t="s">
        <v>154</v>
      </c>
      <c r="Q1102" s="178">
        <v>43638</v>
      </c>
      <c r="R1102" s="55" t="s">
        <v>1344</v>
      </c>
    </row>
    <row r="1103" ht="24" spans="1:18">
      <c r="A1103" s="45"/>
      <c r="B1103" s="152" t="s">
        <v>345</v>
      </c>
      <c r="C1103" s="60" t="s">
        <v>171</v>
      </c>
      <c r="D1103" s="152" t="s">
        <v>345</v>
      </c>
      <c r="E1103" s="43" t="s">
        <v>28</v>
      </c>
      <c r="F1103" s="43">
        <v>1</v>
      </c>
      <c r="G1103" s="44">
        <v>1.25</v>
      </c>
      <c r="H1103" s="44">
        <v>1.25</v>
      </c>
      <c r="I1103" s="44"/>
      <c r="J1103" s="44"/>
      <c r="K1103" s="44"/>
      <c r="L1103" s="44">
        <v>1.25</v>
      </c>
      <c r="M1103" s="44"/>
      <c r="N1103" s="44"/>
      <c r="O1103" s="44"/>
      <c r="P1103" s="41" t="s">
        <v>154</v>
      </c>
      <c r="Q1103" s="178">
        <v>43684</v>
      </c>
      <c r="R1103" s="55" t="s">
        <v>1345</v>
      </c>
    </row>
    <row r="1104" ht="24" spans="1:18">
      <c r="A1104" s="45"/>
      <c r="B1104" s="152" t="s">
        <v>416</v>
      </c>
      <c r="C1104" s="60" t="s">
        <v>315</v>
      </c>
      <c r="D1104" s="152" t="s">
        <v>416</v>
      </c>
      <c r="E1104" s="43" t="s">
        <v>128</v>
      </c>
      <c r="F1104" s="43">
        <v>1</v>
      </c>
      <c r="G1104" s="44">
        <v>0.21</v>
      </c>
      <c r="H1104" s="44">
        <v>0.21</v>
      </c>
      <c r="I1104" s="44"/>
      <c r="J1104" s="44"/>
      <c r="K1104" s="44"/>
      <c r="L1104" s="44">
        <v>0.21</v>
      </c>
      <c r="M1104" s="44"/>
      <c r="N1104" s="44"/>
      <c r="O1104" s="44"/>
      <c r="P1104" s="41" t="s">
        <v>154</v>
      </c>
      <c r="Q1104" s="178">
        <v>43684</v>
      </c>
      <c r="R1104" s="55" t="s">
        <v>1346</v>
      </c>
    </row>
    <row r="1105" ht="24" spans="1:18">
      <c r="A1105" s="45"/>
      <c r="B1105" s="152" t="s">
        <v>168</v>
      </c>
      <c r="C1105" s="60" t="s">
        <v>236</v>
      </c>
      <c r="D1105" s="152" t="s">
        <v>168</v>
      </c>
      <c r="E1105" s="43" t="s">
        <v>28</v>
      </c>
      <c r="F1105" s="43">
        <v>1</v>
      </c>
      <c r="G1105" s="44">
        <v>3.1</v>
      </c>
      <c r="H1105" s="44">
        <v>3.1</v>
      </c>
      <c r="I1105" s="44"/>
      <c r="J1105" s="44"/>
      <c r="K1105" s="44"/>
      <c r="L1105" s="44">
        <v>3.1</v>
      </c>
      <c r="M1105" s="44"/>
      <c r="N1105" s="44"/>
      <c r="O1105" s="44"/>
      <c r="P1105" s="41" t="s">
        <v>154</v>
      </c>
      <c r="Q1105" s="178">
        <v>43684</v>
      </c>
      <c r="R1105" s="55" t="s">
        <v>1347</v>
      </c>
    </row>
    <row r="1106" ht="24" spans="1:18">
      <c r="A1106" s="45"/>
      <c r="B1106" s="152" t="s">
        <v>174</v>
      </c>
      <c r="C1106" s="60" t="s">
        <v>175</v>
      </c>
      <c r="D1106" s="152" t="s">
        <v>174</v>
      </c>
      <c r="E1106" s="43" t="s">
        <v>128</v>
      </c>
      <c r="F1106" s="43">
        <v>1</v>
      </c>
      <c r="G1106" s="44">
        <v>0.15</v>
      </c>
      <c r="H1106" s="44">
        <v>0.15</v>
      </c>
      <c r="I1106" s="44"/>
      <c r="J1106" s="44"/>
      <c r="K1106" s="44"/>
      <c r="L1106" s="44">
        <v>0.15</v>
      </c>
      <c r="M1106" s="44"/>
      <c r="N1106" s="44"/>
      <c r="O1106" s="44"/>
      <c r="P1106" s="41" t="s">
        <v>154</v>
      </c>
      <c r="Q1106" s="178">
        <v>43684</v>
      </c>
      <c r="R1106" s="55" t="s">
        <v>1348</v>
      </c>
    </row>
    <row r="1107" ht="24" spans="1:18">
      <c r="A1107" s="45"/>
      <c r="B1107" s="152" t="s">
        <v>1349</v>
      </c>
      <c r="C1107" s="60" t="s">
        <v>315</v>
      </c>
      <c r="D1107" s="152" t="s">
        <v>416</v>
      </c>
      <c r="E1107" s="43" t="s">
        <v>28</v>
      </c>
      <c r="F1107" s="43">
        <v>1</v>
      </c>
      <c r="G1107" s="44">
        <v>1.62</v>
      </c>
      <c r="H1107" s="44">
        <v>1.62</v>
      </c>
      <c r="I1107" s="44"/>
      <c r="J1107" s="44"/>
      <c r="K1107" s="44"/>
      <c r="L1107" s="44">
        <v>1.62</v>
      </c>
      <c r="M1107" s="44"/>
      <c r="N1107" s="44"/>
      <c r="O1107" s="44"/>
      <c r="P1107" s="41" t="s">
        <v>154</v>
      </c>
      <c r="Q1107" s="178">
        <v>43684</v>
      </c>
      <c r="R1107" s="55" t="s">
        <v>1350</v>
      </c>
    </row>
    <row r="1108" ht="24" spans="1:18">
      <c r="A1108" s="45"/>
      <c r="B1108" s="152" t="s">
        <v>174</v>
      </c>
      <c r="C1108" s="60" t="s">
        <v>175</v>
      </c>
      <c r="D1108" s="152" t="s">
        <v>174</v>
      </c>
      <c r="E1108" s="43" t="s">
        <v>128</v>
      </c>
      <c r="F1108" s="43">
        <v>1</v>
      </c>
      <c r="G1108" s="44">
        <v>0.17</v>
      </c>
      <c r="H1108" s="44">
        <v>0.17</v>
      </c>
      <c r="I1108" s="44"/>
      <c r="J1108" s="44"/>
      <c r="K1108" s="44"/>
      <c r="L1108" s="44">
        <v>0.17</v>
      </c>
      <c r="M1108" s="44"/>
      <c r="N1108" s="44"/>
      <c r="O1108" s="44"/>
      <c r="P1108" s="41" t="s">
        <v>154</v>
      </c>
      <c r="Q1108" s="178">
        <v>43684</v>
      </c>
      <c r="R1108" s="55" t="s">
        <v>1351</v>
      </c>
    </row>
    <row r="1109" ht="24" spans="1:18">
      <c r="A1109" s="45"/>
      <c r="B1109" s="152" t="s">
        <v>156</v>
      </c>
      <c r="C1109" s="60" t="s">
        <v>157</v>
      </c>
      <c r="D1109" s="152" t="s">
        <v>156</v>
      </c>
      <c r="E1109" s="43" t="s">
        <v>28</v>
      </c>
      <c r="F1109" s="43">
        <v>1</v>
      </c>
      <c r="G1109" s="44">
        <v>1.13</v>
      </c>
      <c r="H1109" s="44">
        <v>1.13</v>
      </c>
      <c r="I1109" s="44"/>
      <c r="J1109" s="44"/>
      <c r="K1109" s="44"/>
      <c r="L1109" s="44">
        <v>1.13</v>
      </c>
      <c r="M1109" s="44"/>
      <c r="N1109" s="44"/>
      <c r="O1109" s="44"/>
      <c r="P1109" s="41" t="s">
        <v>154</v>
      </c>
      <c r="Q1109" s="178">
        <v>43684</v>
      </c>
      <c r="R1109" s="55" t="s">
        <v>1352</v>
      </c>
    </row>
    <row r="1110" ht="24" spans="1:18">
      <c r="A1110" s="45"/>
      <c r="B1110" s="152" t="s">
        <v>1289</v>
      </c>
      <c r="C1110" s="60" t="s">
        <v>179</v>
      </c>
      <c r="D1110" s="152" t="s">
        <v>1011</v>
      </c>
      <c r="E1110" s="43" t="s">
        <v>128</v>
      </c>
      <c r="F1110" s="43">
        <v>2</v>
      </c>
      <c r="G1110" s="44">
        <v>0.36</v>
      </c>
      <c r="H1110" s="44">
        <v>0.72</v>
      </c>
      <c r="I1110" s="44"/>
      <c r="J1110" s="44"/>
      <c r="K1110" s="44"/>
      <c r="L1110" s="44">
        <v>0.72</v>
      </c>
      <c r="M1110" s="44"/>
      <c r="N1110" s="44"/>
      <c r="O1110" s="44"/>
      <c r="P1110" s="41" t="s">
        <v>154</v>
      </c>
      <c r="Q1110" s="178">
        <v>43684</v>
      </c>
      <c r="R1110" s="55" t="s">
        <v>1353</v>
      </c>
    </row>
    <row r="1111" ht="24" spans="1:18">
      <c r="A1111" s="45"/>
      <c r="B1111" s="152" t="s">
        <v>1354</v>
      </c>
      <c r="C1111" s="60" t="s">
        <v>200</v>
      </c>
      <c r="D1111" s="152" t="s">
        <v>201</v>
      </c>
      <c r="E1111" s="43" t="s">
        <v>42</v>
      </c>
      <c r="F1111" s="43">
        <v>1</v>
      </c>
      <c r="G1111" s="44">
        <v>6.8</v>
      </c>
      <c r="H1111" s="44">
        <v>6.8</v>
      </c>
      <c r="I1111" s="44"/>
      <c r="J1111" s="44"/>
      <c r="K1111" s="44"/>
      <c r="L1111" s="44">
        <v>6.8</v>
      </c>
      <c r="M1111" s="44"/>
      <c r="N1111" s="44"/>
      <c r="O1111" s="44"/>
      <c r="P1111" s="41" t="s">
        <v>154</v>
      </c>
      <c r="Q1111" s="178">
        <v>43684</v>
      </c>
      <c r="R1111" s="55" t="s">
        <v>1355</v>
      </c>
    </row>
    <row r="1112" ht="24" spans="1:18">
      <c r="A1112" s="45"/>
      <c r="B1112" s="152" t="s">
        <v>1356</v>
      </c>
      <c r="C1112" s="60" t="s">
        <v>171</v>
      </c>
      <c r="D1112" s="152" t="s">
        <v>345</v>
      </c>
      <c r="E1112" s="43" t="s">
        <v>28</v>
      </c>
      <c r="F1112" s="43">
        <v>1</v>
      </c>
      <c r="G1112" s="44">
        <v>0.55</v>
      </c>
      <c r="H1112" s="44">
        <v>0.55</v>
      </c>
      <c r="I1112" s="44"/>
      <c r="J1112" s="44"/>
      <c r="K1112" s="44"/>
      <c r="L1112" s="44">
        <v>0.55</v>
      </c>
      <c r="M1112" s="44"/>
      <c r="N1112" s="44"/>
      <c r="O1112" s="44"/>
      <c r="P1112" s="41" t="s">
        <v>154</v>
      </c>
      <c r="Q1112" s="178">
        <v>43684</v>
      </c>
      <c r="R1112" s="55" t="s">
        <v>1357</v>
      </c>
    </row>
    <row r="1113" ht="24" spans="1:18">
      <c r="A1113" s="45"/>
      <c r="B1113" s="152" t="s">
        <v>163</v>
      </c>
      <c r="C1113" s="60" t="s">
        <v>164</v>
      </c>
      <c r="D1113" s="152" t="s">
        <v>163</v>
      </c>
      <c r="E1113" s="43" t="s">
        <v>128</v>
      </c>
      <c r="F1113" s="43">
        <v>2</v>
      </c>
      <c r="G1113" s="44">
        <v>0.3</v>
      </c>
      <c r="H1113" s="44">
        <v>0.6</v>
      </c>
      <c r="I1113" s="44"/>
      <c r="J1113" s="44"/>
      <c r="K1113" s="44"/>
      <c r="L1113" s="44">
        <v>0.6</v>
      </c>
      <c r="M1113" s="44"/>
      <c r="N1113" s="44"/>
      <c r="O1113" s="44"/>
      <c r="P1113" s="41" t="s">
        <v>154</v>
      </c>
      <c r="Q1113" s="178">
        <v>43684</v>
      </c>
      <c r="R1113" s="55" t="s">
        <v>1357</v>
      </c>
    </row>
    <row r="1114" ht="24" spans="1:18">
      <c r="A1114" s="45"/>
      <c r="B1114" s="152" t="s">
        <v>238</v>
      </c>
      <c r="C1114" s="60" t="s">
        <v>184</v>
      </c>
      <c r="D1114" s="152" t="s">
        <v>238</v>
      </c>
      <c r="E1114" s="43" t="s">
        <v>28</v>
      </c>
      <c r="F1114" s="43">
        <v>1</v>
      </c>
      <c r="G1114" s="44">
        <v>1.94</v>
      </c>
      <c r="H1114" s="44">
        <v>1.94</v>
      </c>
      <c r="I1114" s="44"/>
      <c r="J1114" s="44"/>
      <c r="K1114" s="44"/>
      <c r="L1114" s="44">
        <v>1.94</v>
      </c>
      <c r="M1114" s="44"/>
      <c r="N1114" s="44"/>
      <c r="O1114" s="44"/>
      <c r="P1114" s="41" t="s">
        <v>154</v>
      </c>
      <c r="Q1114" s="178">
        <v>43684</v>
      </c>
      <c r="R1114" s="55" t="s">
        <v>1358</v>
      </c>
    </row>
    <row r="1115" ht="24" spans="1:18">
      <c r="A1115" s="45"/>
      <c r="B1115" s="152" t="s">
        <v>172</v>
      </c>
      <c r="C1115" s="60" t="s">
        <v>173</v>
      </c>
      <c r="D1115" s="152" t="s">
        <v>172</v>
      </c>
      <c r="E1115" s="43" t="s">
        <v>128</v>
      </c>
      <c r="F1115" s="43">
        <v>1</v>
      </c>
      <c r="G1115" s="44">
        <v>0.37</v>
      </c>
      <c r="H1115" s="44">
        <v>0.37</v>
      </c>
      <c r="I1115" s="44"/>
      <c r="J1115" s="44"/>
      <c r="K1115" s="44"/>
      <c r="L1115" s="44">
        <v>0.37</v>
      </c>
      <c r="M1115" s="44"/>
      <c r="N1115" s="44"/>
      <c r="O1115" s="44"/>
      <c r="P1115" s="41" t="s">
        <v>154</v>
      </c>
      <c r="Q1115" s="178">
        <v>43684</v>
      </c>
      <c r="R1115" s="55" t="s">
        <v>1359</v>
      </c>
    </row>
    <row r="1116" spans="1:18">
      <c r="A1116" s="45"/>
      <c r="B1116" s="41" t="s">
        <v>168</v>
      </c>
      <c r="C1116" s="41" t="s">
        <v>169</v>
      </c>
      <c r="D1116" s="42" t="s">
        <v>488</v>
      </c>
      <c r="E1116" s="43" t="s">
        <v>28</v>
      </c>
      <c r="F1116" s="43">
        <v>1</v>
      </c>
      <c r="G1116" s="44"/>
      <c r="H1116" s="44">
        <v>6</v>
      </c>
      <c r="I1116" s="44"/>
      <c r="J1116" s="44"/>
      <c r="K1116" s="44"/>
      <c r="L1116" s="44">
        <v>6</v>
      </c>
      <c r="M1116" s="44"/>
      <c r="N1116" s="44"/>
      <c r="O1116" s="44"/>
      <c r="P1116" s="41" t="s">
        <v>154</v>
      </c>
      <c r="Q1116" s="178">
        <v>43709</v>
      </c>
      <c r="R1116" s="55"/>
    </row>
    <row r="1117" ht="24" spans="1:18">
      <c r="A1117" s="45"/>
      <c r="B1117" s="41" t="s">
        <v>1360</v>
      </c>
      <c r="C1117" s="41" t="s">
        <v>1361</v>
      </c>
      <c r="D1117" s="42" t="str">
        <f>IF(C1117="","",VLOOKUP(C1117,[23]采购目录表!A$1:B$65536,2,FALSE))</f>
        <v>海洋服务</v>
      </c>
      <c r="E1117" s="43" t="s">
        <v>42</v>
      </c>
      <c r="F1117" s="43">
        <v>1</v>
      </c>
      <c r="G1117" s="44">
        <v>170</v>
      </c>
      <c r="H1117" s="44">
        <v>170</v>
      </c>
      <c r="I1117" s="44"/>
      <c r="J1117" s="44"/>
      <c r="K1117" s="44"/>
      <c r="L1117" s="44"/>
      <c r="M1117" s="44">
        <v>170</v>
      </c>
      <c r="N1117" s="44"/>
      <c r="O1117" s="44"/>
      <c r="P1117" s="41" t="s">
        <v>1362</v>
      </c>
      <c r="Q1117" s="43" t="s">
        <v>1363</v>
      </c>
      <c r="R1117" s="55"/>
    </row>
    <row r="1118" spans="1:18">
      <c r="A1118" s="45"/>
      <c r="B1118" s="41" t="s">
        <v>1364</v>
      </c>
      <c r="C1118" s="41" t="s">
        <v>75</v>
      </c>
      <c r="D1118" s="42" t="s">
        <v>76</v>
      </c>
      <c r="E1118" s="43" t="s">
        <v>138</v>
      </c>
      <c r="F1118" s="43">
        <v>1</v>
      </c>
      <c r="G1118" s="44">
        <v>21</v>
      </c>
      <c r="H1118" s="44">
        <v>21</v>
      </c>
      <c r="I1118" s="44"/>
      <c r="J1118" s="44"/>
      <c r="K1118" s="44"/>
      <c r="L1118" s="44">
        <v>21</v>
      </c>
      <c r="M1118" s="44"/>
      <c r="N1118" s="44"/>
      <c r="O1118" s="44"/>
      <c r="P1118" s="41" t="s">
        <v>154</v>
      </c>
      <c r="Q1118" s="43" t="s">
        <v>1363</v>
      </c>
      <c r="R1118" s="55"/>
    </row>
    <row r="1119" spans="1:18">
      <c r="A1119" s="45"/>
      <c r="B1119" s="41" t="s">
        <v>108</v>
      </c>
      <c r="C1119" s="41" t="s">
        <v>107</v>
      </c>
      <c r="D1119" s="42" t="s">
        <v>108</v>
      </c>
      <c r="E1119" s="43" t="s">
        <v>28</v>
      </c>
      <c r="F1119" s="43">
        <v>1</v>
      </c>
      <c r="G1119" s="44">
        <v>14</v>
      </c>
      <c r="H1119" s="44">
        <v>14</v>
      </c>
      <c r="I1119" s="44"/>
      <c r="J1119" s="44"/>
      <c r="K1119" s="44"/>
      <c r="L1119" s="44">
        <v>14</v>
      </c>
      <c r="M1119" s="44"/>
      <c r="N1119" s="44"/>
      <c r="O1119" s="44"/>
      <c r="P1119" s="41" t="s">
        <v>154</v>
      </c>
      <c r="Q1119" s="43" t="s">
        <v>1365</v>
      </c>
      <c r="R1119" s="55"/>
    </row>
    <row r="1120" ht="24" spans="1:18">
      <c r="A1120" s="45"/>
      <c r="B1120" s="41" t="s">
        <v>1366</v>
      </c>
      <c r="C1120" s="41" t="s">
        <v>1367</v>
      </c>
      <c r="D1120" s="42" t="s">
        <v>1368</v>
      </c>
      <c r="E1120" s="43" t="s">
        <v>1369</v>
      </c>
      <c r="F1120" s="43">
        <v>1</v>
      </c>
      <c r="G1120" s="44">
        <v>1200</v>
      </c>
      <c r="H1120" s="44">
        <v>1200</v>
      </c>
      <c r="I1120" s="44"/>
      <c r="J1120" s="44"/>
      <c r="K1120" s="44"/>
      <c r="L1120" s="44"/>
      <c r="M1120" s="44">
        <v>1200</v>
      </c>
      <c r="N1120" s="44"/>
      <c r="O1120" s="44"/>
      <c r="P1120" s="41" t="s">
        <v>1370</v>
      </c>
      <c r="Q1120" s="178" t="s">
        <v>1371</v>
      </c>
      <c r="R1120" s="55"/>
    </row>
    <row r="1121" spans="1:18">
      <c r="A1121" s="56"/>
      <c r="B1121" s="41" t="s">
        <v>1372</v>
      </c>
      <c r="C1121" s="41" t="s">
        <v>1373</v>
      </c>
      <c r="D1121" s="42" t="s">
        <v>224</v>
      </c>
      <c r="E1121" s="43" t="s">
        <v>101</v>
      </c>
      <c r="F1121" s="43">
        <v>1</v>
      </c>
      <c r="G1121" s="44">
        <v>50</v>
      </c>
      <c r="H1121" s="44">
        <v>50</v>
      </c>
      <c r="I1121" s="44">
        <v>50</v>
      </c>
      <c r="J1121" s="44"/>
      <c r="K1121" s="44"/>
      <c r="L1121" s="44"/>
      <c r="M1121" s="44"/>
      <c r="N1121" s="44"/>
      <c r="O1121" s="44"/>
      <c r="P1121" s="41" t="s">
        <v>1374</v>
      </c>
      <c r="Q1121" s="178" t="s">
        <v>1375</v>
      </c>
      <c r="R1121" s="55"/>
    </row>
    <row r="1122" spans="1:18">
      <c r="A1122" s="41" t="s">
        <v>1376</v>
      </c>
      <c r="B1122" s="41" t="s">
        <v>1377</v>
      </c>
      <c r="C1122" s="41" t="s">
        <v>177</v>
      </c>
      <c r="D1122" s="42" t="s">
        <v>191</v>
      </c>
      <c r="E1122" s="43" t="s">
        <v>28</v>
      </c>
      <c r="F1122" s="43">
        <v>1</v>
      </c>
      <c r="G1122" s="44">
        <v>1.92</v>
      </c>
      <c r="H1122" s="44">
        <v>1.92</v>
      </c>
      <c r="I1122" s="44"/>
      <c r="J1122" s="44"/>
      <c r="K1122" s="44"/>
      <c r="L1122" s="44">
        <v>1.92</v>
      </c>
      <c r="M1122" s="44"/>
      <c r="N1122" s="44"/>
      <c r="O1122" s="44"/>
      <c r="P1122" s="41" t="s">
        <v>154</v>
      </c>
      <c r="Q1122" s="43" t="s">
        <v>1378</v>
      </c>
      <c r="R1122" s="55"/>
    </row>
    <row r="1123" spans="1:18">
      <c r="A1123" s="41"/>
      <c r="B1123" s="41" t="s">
        <v>1379</v>
      </c>
      <c r="C1123" s="41" t="s">
        <v>315</v>
      </c>
      <c r="D1123" s="42" t="s">
        <v>416</v>
      </c>
      <c r="E1123" s="43" t="s">
        <v>28</v>
      </c>
      <c r="F1123" s="43">
        <v>1</v>
      </c>
      <c r="G1123" s="44">
        <v>1.4</v>
      </c>
      <c r="H1123" s="44">
        <v>1.4</v>
      </c>
      <c r="I1123" s="44"/>
      <c r="J1123" s="44"/>
      <c r="K1123" s="44"/>
      <c r="L1123" s="44">
        <v>1.4</v>
      </c>
      <c r="M1123" s="44"/>
      <c r="N1123" s="44"/>
      <c r="O1123" s="44"/>
      <c r="P1123" s="41" t="s">
        <v>154</v>
      </c>
      <c r="Q1123" s="43" t="s">
        <v>1380</v>
      </c>
      <c r="R1123" s="55"/>
    </row>
    <row r="1124" spans="1:18">
      <c r="A1124" s="41"/>
      <c r="B1124" s="41" t="s">
        <v>1381</v>
      </c>
      <c r="C1124" s="41" t="s">
        <v>49</v>
      </c>
      <c r="D1124" s="42" t="s">
        <v>50</v>
      </c>
      <c r="E1124" s="43" t="s">
        <v>28</v>
      </c>
      <c r="F1124" s="43">
        <v>1</v>
      </c>
      <c r="G1124" s="44">
        <v>3.1685</v>
      </c>
      <c r="H1124" s="44">
        <v>3.1685</v>
      </c>
      <c r="I1124" s="44"/>
      <c r="J1124" s="44"/>
      <c r="K1124" s="44"/>
      <c r="L1124" s="44">
        <v>3.1685</v>
      </c>
      <c r="M1124" s="44"/>
      <c r="N1124" s="44"/>
      <c r="O1124" s="44"/>
      <c r="P1124" s="41" t="s">
        <v>154</v>
      </c>
      <c r="Q1124" s="43" t="s">
        <v>1380</v>
      </c>
      <c r="R1124" s="55"/>
    </row>
    <row r="1125" spans="1:18">
      <c r="A1125" s="40" t="s">
        <v>1382</v>
      </c>
      <c r="B1125" s="41" t="s">
        <v>1383</v>
      </c>
      <c r="C1125" s="97" t="s">
        <v>164</v>
      </c>
      <c r="D1125" s="179" t="s">
        <v>163</v>
      </c>
      <c r="E1125" s="43" t="s">
        <v>128</v>
      </c>
      <c r="F1125" s="43">
        <v>2</v>
      </c>
      <c r="G1125" s="44"/>
      <c r="H1125" s="44">
        <v>0.88</v>
      </c>
      <c r="I1125" s="44">
        <v>0.88</v>
      </c>
      <c r="J1125" s="44"/>
      <c r="K1125" s="44"/>
      <c r="L1125" s="44"/>
      <c r="M1125" s="44"/>
      <c r="N1125" s="44"/>
      <c r="O1125" s="44"/>
      <c r="P1125" s="235" t="s">
        <v>154</v>
      </c>
      <c r="Q1125" s="43" t="s">
        <v>1384</v>
      </c>
      <c r="R1125" s="55"/>
    </row>
    <row r="1126" ht="24" spans="1:18">
      <c r="A1126" s="45"/>
      <c r="B1126" s="41" t="s">
        <v>1385</v>
      </c>
      <c r="C1126" s="69" t="s">
        <v>210</v>
      </c>
      <c r="D1126" s="42" t="s">
        <v>211</v>
      </c>
      <c r="E1126" s="43" t="s">
        <v>42</v>
      </c>
      <c r="F1126" s="43">
        <v>1</v>
      </c>
      <c r="G1126" s="44"/>
      <c r="H1126" s="44">
        <v>4</v>
      </c>
      <c r="I1126" s="44"/>
      <c r="J1126" s="44"/>
      <c r="K1126" s="44">
        <v>4</v>
      </c>
      <c r="L1126" s="44"/>
      <c r="M1126" s="44"/>
      <c r="N1126" s="44"/>
      <c r="O1126" s="44"/>
      <c r="P1126" s="235" t="s">
        <v>1386</v>
      </c>
      <c r="Q1126" s="43" t="s">
        <v>1387</v>
      </c>
      <c r="R1126" s="55"/>
    </row>
    <row r="1127" spans="1:18">
      <c r="A1127" s="45"/>
      <c r="B1127" s="41" t="s">
        <v>1388</v>
      </c>
      <c r="C1127" s="41" t="s">
        <v>200</v>
      </c>
      <c r="D1127" s="42" t="s">
        <v>201</v>
      </c>
      <c r="E1127" s="43" t="s">
        <v>42</v>
      </c>
      <c r="F1127" s="43">
        <v>1</v>
      </c>
      <c r="G1127" s="44"/>
      <c r="H1127" s="44">
        <v>3</v>
      </c>
      <c r="I1127" s="44">
        <v>3</v>
      </c>
      <c r="J1127" s="44"/>
      <c r="K1127" s="44"/>
      <c r="L1127" s="44"/>
      <c r="M1127" s="44"/>
      <c r="N1127" s="44"/>
      <c r="O1127" s="44"/>
      <c r="P1127" s="235" t="s">
        <v>154</v>
      </c>
      <c r="Q1127" s="43" t="s">
        <v>1389</v>
      </c>
      <c r="R1127" s="55"/>
    </row>
    <row r="1128" spans="1:18">
      <c r="A1128" s="45"/>
      <c r="B1128" s="41" t="s">
        <v>1390</v>
      </c>
      <c r="C1128" s="41" t="s">
        <v>75</v>
      </c>
      <c r="D1128" s="42" t="s">
        <v>76</v>
      </c>
      <c r="E1128" s="43" t="s">
        <v>42</v>
      </c>
      <c r="F1128" s="43">
        <v>1</v>
      </c>
      <c r="G1128" s="44"/>
      <c r="H1128" s="44">
        <v>98.7</v>
      </c>
      <c r="I1128" s="44"/>
      <c r="J1128" s="44"/>
      <c r="K1128" s="44">
        <v>98.696894</v>
      </c>
      <c r="L1128" s="44"/>
      <c r="M1128" s="44"/>
      <c r="N1128" s="44"/>
      <c r="O1128" s="44"/>
      <c r="P1128" s="235" t="s">
        <v>1386</v>
      </c>
      <c r="Q1128" s="43" t="s">
        <v>1384</v>
      </c>
      <c r="R1128" s="55"/>
    </row>
    <row r="1129" spans="1:18">
      <c r="A1129" s="45"/>
      <c r="B1129" s="41" t="s">
        <v>1391</v>
      </c>
      <c r="C1129" s="41" t="s">
        <v>405</v>
      </c>
      <c r="D1129" s="42" t="s">
        <v>244</v>
      </c>
      <c r="E1129" s="43" t="s">
        <v>128</v>
      </c>
      <c r="F1129" s="43">
        <v>3</v>
      </c>
      <c r="G1129" s="44"/>
      <c r="H1129" s="44">
        <v>14.7</v>
      </c>
      <c r="I1129" s="44"/>
      <c r="J1129" s="44"/>
      <c r="K1129" s="44">
        <v>14.7</v>
      </c>
      <c r="L1129" s="44"/>
      <c r="M1129" s="44"/>
      <c r="N1129" s="44"/>
      <c r="O1129" s="44"/>
      <c r="P1129" s="235" t="s">
        <v>1386</v>
      </c>
      <c r="Q1129" s="43" t="s">
        <v>1392</v>
      </c>
      <c r="R1129" s="55"/>
    </row>
    <row r="1130" spans="1:18">
      <c r="A1130" s="45"/>
      <c r="B1130" s="41" t="s">
        <v>1393</v>
      </c>
      <c r="C1130" s="41" t="s">
        <v>69</v>
      </c>
      <c r="D1130" s="42" t="s">
        <v>70</v>
      </c>
      <c r="E1130" s="43" t="s">
        <v>28</v>
      </c>
      <c r="F1130" s="43">
        <v>1</v>
      </c>
      <c r="G1130" s="44"/>
      <c r="H1130" s="44">
        <v>53.278</v>
      </c>
      <c r="I1130" s="44">
        <v>53.278</v>
      </c>
      <c r="J1130" s="44"/>
      <c r="K1130" s="44"/>
      <c r="L1130" s="44"/>
      <c r="M1130" s="44"/>
      <c r="N1130" s="44"/>
      <c r="O1130" s="44"/>
      <c r="P1130" s="235" t="s">
        <v>154</v>
      </c>
      <c r="Q1130" s="43" t="s">
        <v>1394</v>
      </c>
      <c r="R1130" s="55"/>
    </row>
    <row r="1131" spans="1:18">
      <c r="A1131" s="45"/>
      <c r="B1131" s="41" t="s">
        <v>1395</v>
      </c>
      <c r="C1131" s="41" t="s">
        <v>55</v>
      </c>
      <c r="D1131" s="42" t="s">
        <v>56</v>
      </c>
      <c r="E1131" s="43" t="s">
        <v>514</v>
      </c>
      <c r="F1131" s="43">
        <v>50</v>
      </c>
      <c r="G1131" s="44"/>
      <c r="H1131" s="44">
        <v>1.55</v>
      </c>
      <c r="I1131" s="44">
        <v>1.55</v>
      </c>
      <c r="J1131" s="44"/>
      <c r="K1131" s="44"/>
      <c r="L1131" s="44"/>
      <c r="M1131" s="44"/>
      <c r="N1131" s="44"/>
      <c r="O1131" s="44"/>
      <c r="P1131" s="235" t="s">
        <v>154</v>
      </c>
      <c r="Q1131" s="43" t="s">
        <v>1394</v>
      </c>
      <c r="R1131" s="55"/>
    </row>
    <row r="1132" ht="48" spans="1:18">
      <c r="A1132" s="45"/>
      <c r="B1132" s="41" t="s">
        <v>1396</v>
      </c>
      <c r="C1132" s="41" t="s">
        <v>153</v>
      </c>
      <c r="D1132" s="42" t="s">
        <v>152</v>
      </c>
      <c r="E1132" s="43" t="s">
        <v>42</v>
      </c>
      <c r="F1132" s="43">
        <v>3</v>
      </c>
      <c r="G1132" s="44"/>
      <c r="H1132" s="44">
        <v>21.6</v>
      </c>
      <c r="I1132" s="44"/>
      <c r="J1132" s="44"/>
      <c r="K1132" s="44"/>
      <c r="L1132" s="44">
        <v>21.6</v>
      </c>
      <c r="M1132" s="44"/>
      <c r="N1132" s="44"/>
      <c r="O1132" s="44"/>
      <c r="P1132" s="235" t="s">
        <v>1386</v>
      </c>
      <c r="Q1132" s="43" t="s">
        <v>1389</v>
      </c>
      <c r="R1132" s="55" t="s">
        <v>1397</v>
      </c>
    </row>
    <row r="1133" spans="1:18">
      <c r="A1133" s="45"/>
      <c r="B1133" s="41" t="s">
        <v>1395</v>
      </c>
      <c r="C1133" s="41" t="s">
        <v>55</v>
      </c>
      <c r="D1133" s="42" t="s">
        <v>56</v>
      </c>
      <c r="E1133" s="43" t="s">
        <v>514</v>
      </c>
      <c r="F1133" s="43">
        <v>65</v>
      </c>
      <c r="G1133" s="44"/>
      <c r="H1133" s="44">
        <v>2.015</v>
      </c>
      <c r="I1133" s="44">
        <v>2.015</v>
      </c>
      <c r="J1133" s="44"/>
      <c r="K1133" s="44"/>
      <c r="L1133" s="44"/>
      <c r="M1133" s="44"/>
      <c r="N1133" s="44"/>
      <c r="O1133" s="44"/>
      <c r="P1133" s="235" t="s">
        <v>154</v>
      </c>
      <c r="Q1133" s="43" t="s">
        <v>1398</v>
      </c>
      <c r="R1133" s="55"/>
    </row>
    <row r="1134" spans="1:18">
      <c r="A1134" s="45"/>
      <c r="B1134" s="41" t="s">
        <v>1399</v>
      </c>
      <c r="C1134" s="41" t="s">
        <v>177</v>
      </c>
      <c r="D1134" s="42" t="s">
        <v>191</v>
      </c>
      <c r="E1134" s="43" t="s">
        <v>42</v>
      </c>
      <c r="F1134" s="43">
        <v>1</v>
      </c>
      <c r="G1134" s="44"/>
      <c r="H1134" s="44">
        <v>3</v>
      </c>
      <c r="I1134" s="44">
        <v>3</v>
      </c>
      <c r="J1134" s="44"/>
      <c r="K1134" s="44"/>
      <c r="L1134" s="44"/>
      <c r="M1134" s="44"/>
      <c r="N1134" s="44"/>
      <c r="O1134" s="44"/>
      <c r="P1134" s="235" t="s">
        <v>154</v>
      </c>
      <c r="Q1134" s="43" t="s">
        <v>1398</v>
      </c>
      <c r="R1134" s="55"/>
    </row>
    <row r="1135" spans="1:18">
      <c r="A1135" s="45"/>
      <c r="B1135" s="41" t="s">
        <v>579</v>
      </c>
      <c r="C1135" s="41" t="s">
        <v>379</v>
      </c>
      <c r="D1135" s="42" t="s">
        <v>579</v>
      </c>
      <c r="E1135" s="43" t="s">
        <v>42</v>
      </c>
      <c r="F1135" s="43">
        <v>1</v>
      </c>
      <c r="G1135" s="44"/>
      <c r="H1135" s="44">
        <v>4.5</v>
      </c>
      <c r="I1135" s="44"/>
      <c r="J1135" s="44"/>
      <c r="K1135" s="44"/>
      <c r="L1135" s="44">
        <v>4.5</v>
      </c>
      <c r="M1135" s="44"/>
      <c r="N1135" s="44"/>
      <c r="O1135" s="44"/>
      <c r="P1135" s="235" t="s">
        <v>154</v>
      </c>
      <c r="Q1135" s="43" t="s">
        <v>1398</v>
      </c>
      <c r="R1135" s="55"/>
    </row>
    <row r="1136" spans="1:18">
      <c r="A1136" s="45"/>
      <c r="B1136" s="41" t="s">
        <v>759</v>
      </c>
      <c r="C1136" s="41" t="s">
        <v>169</v>
      </c>
      <c r="D1136" s="42" t="s">
        <v>488</v>
      </c>
      <c r="E1136" s="43" t="s">
        <v>28</v>
      </c>
      <c r="F1136" s="43">
        <v>1</v>
      </c>
      <c r="G1136" s="44"/>
      <c r="H1136" s="44">
        <v>1.5</v>
      </c>
      <c r="I1136" s="44"/>
      <c r="J1136" s="44"/>
      <c r="K1136" s="44">
        <v>1.5</v>
      </c>
      <c r="L1136" s="44"/>
      <c r="M1136" s="44"/>
      <c r="N1136" s="44"/>
      <c r="O1136" s="44"/>
      <c r="P1136" s="235" t="s">
        <v>1386</v>
      </c>
      <c r="Q1136" s="43" t="s">
        <v>1398</v>
      </c>
      <c r="R1136" s="55"/>
    </row>
    <row r="1137" spans="1:18">
      <c r="A1137" s="45"/>
      <c r="B1137" s="41" t="s">
        <v>1400</v>
      </c>
      <c r="C1137" s="41" t="s">
        <v>169</v>
      </c>
      <c r="D1137" s="42" t="s">
        <v>488</v>
      </c>
      <c r="E1137" s="43" t="s">
        <v>28</v>
      </c>
      <c r="F1137" s="43">
        <v>1</v>
      </c>
      <c r="G1137" s="44"/>
      <c r="H1137" s="44">
        <v>4</v>
      </c>
      <c r="I1137" s="44"/>
      <c r="J1137" s="44"/>
      <c r="K1137" s="44">
        <v>4</v>
      </c>
      <c r="L1137" s="44"/>
      <c r="M1137" s="44"/>
      <c r="N1137" s="44"/>
      <c r="O1137" s="44"/>
      <c r="P1137" s="235" t="s">
        <v>1386</v>
      </c>
      <c r="Q1137" s="43" t="s">
        <v>1398</v>
      </c>
      <c r="R1137" s="55"/>
    </row>
    <row r="1138" spans="1:18">
      <c r="A1138" s="45"/>
      <c r="B1138" s="41" t="s">
        <v>1401</v>
      </c>
      <c r="C1138" s="41" t="s">
        <v>177</v>
      </c>
      <c r="D1138" s="42" t="s">
        <v>191</v>
      </c>
      <c r="E1138" s="43" t="s">
        <v>28</v>
      </c>
      <c r="F1138" s="43">
        <v>1</v>
      </c>
      <c r="G1138" s="44"/>
      <c r="H1138" s="44">
        <v>15</v>
      </c>
      <c r="I1138" s="44"/>
      <c r="J1138" s="44"/>
      <c r="K1138" s="44"/>
      <c r="L1138" s="44"/>
      <c r="M1138" s="44"/>
      <c r="N1138" s="44"/>
      <c r="O1138" s="44">
        <v>15</v>
      </c>
      <c r="P1138" s="235" t="s">
        <v>154</v>
      </c>
      <c r="Q1138" s="43" t="s">
        <v>1398</v>
      </c>
      <c r="R1138" s="55"/>
    </row>
    <row r="1139" spans="1:18">
      <c r="A1139" s="45"/>
      <c r="B1139" s="41" t="s">
        <v>1402</v>
      </c>
      <c r="C1139" s="101" t="s">
        <v>26</v>
      </c>
      <c r="D1139" s="69" t="s">
        <v>27</v>
      </c>
      <c r="E1139" s="43" t="s">
        <v>42</v>
      </c>
      <c r="F1139" s="43">
        <v>1</v>
      </c>
      <c r="G1139" s="44"/>
      <c r="H1139" s="44">
        <v>55</v>
      </c>
      <c r="I1139" s="44"/>
      <c r="J1139" s="44"/>
      <c r="K1139" s="44">
        <v>55</v>
      </c>
      <c r="L1139" s="44"/>
      <c r="M1139" s="44"/>
      <c r="N1139" s="44"/>
      <c r="O1139" s="44"/>
      <c r="P1139" s="235" t="s">
        <v>1386</v>
      </c>
      <c r="Q1139" s="43" t="s">
        <v>1398</v>
      </c>
      <c r="R1139" s="55"/>
    </row>
    <row r="1140" ht="36" spans="1:18">
      <c r="A1140" s="45"/>
      <c r="B1140" s="41" t="s">
        <v>1391</v>
      </c>
      <c r="C1140" s="41" t="s">
        <v>405</v>
      </c>
      <c r="D1140" s="42" t="s">
        <v>244</v>
      </c>
      <c r="E1140" s="43" t="s">
        <v>28</v>
      </c>
      <c r="F1140" s="43">
        <v>1</v>
      </c>
      <c r="G1140" s="44"/>
      <c r="H1140" s="44">
        <v>9</v>
      </c>
      <c r="I1140" s="44"/>
      <c r="J1140" s="44"/>
      <c r="K1140" s="44">
        <v>9</v>
      </c>
      <c r="L1140" s="44"/>
      <c r="M1140" s="44"/>
      <c r="N1140" s="44"/>
      <c r="O1140" s="44"/>
      <c r="P1140" s="235" t="s">
        <v>1386</v>
      </c>
      <c r="Q1140" s="43" t="s">
        <v>1398</v>
      </c>
      <c r="R1140" s="55" t="s">
        <v>1403</v>
      </c>
    </row>
    <row r="1141" spans="1:18">
      <c r="A1141" s="45"/>
      <c r="B1141" s="41" t="s">
        <v>1393</v>
      </c>
      <c r="C1141" s="41" t="s">
        <v>69</v>
      </c>
      <c r="D1141" s="42" t="s">
        <v>70</v>
      </c>
      <c r="E1141" s="43" t="s">
        <v>28</v>
      </c>
      <c r="F1141" s="43">
        <v>1</v>
      </c>
      <c r="G1141" s="44"/>
      <c r="H1141" s="44">
        <v>3</v>
      </c>
      <c r="I1141" s="44">
        <v>3</v>
      </c>
      <c r="J1141" s="44"/>
      <c r="K1141" s="44"/>
      <c r="L1141" s="44"/>
      <c r="M1141" s="44"/>
      <c r="N1141" s="44"/>
      <c r="O1141" s="44"/>
      <c r="P1141" s="235" t="s">
        <v>154</v>
      </c>
      <c r="Q1141" s="43" t="s">
        <v>1398</v>
      </c>
      <c r="R1141" s="55"/>
    </row>
    <row r="1142" spans="1:18">
      <c r="A1142" s="45"/>
      <c r="B1142" s="41" t="s">
        <v>1404</v>
      </c>
      <c r="C1142" s="97" t="s">
        <v>164</v>
      </c>
      <c r="D1142" s="179" t="s">
        <v>163</v>
      </c>
      <c r="E1142" s="43" t="s">
        <v>128</v>
      </c>
      <c r="F1142" s="43">
        <v>8</v>
      </c>
      <c r="G1142" s="44"/>
      <c r="H1142" s="44">
        <v>4</v>
      </c>
      <c r="I1142" s="44">
        <v>4</v>
      </c>
      <c r="J1142" s="44"/>
      <c r="K1142" s="44"/>
      <c r="L1142" s="44"/>
      <c r="M1142" s="44"/>
      <c r="N1142" s="44"/>
      <c r="O1142" s="44"/>
      <c r="P1142" s="235" t="s">
        <v>154</v>
      </c>
      <c r="Q1142" s="43" t="s">
        <v>1398</v>
      </c>
      <c r="R1142" s="55"/>
    </row>
    <row r="1143" spans="1:18">
      <c r="A1143" s="45"/>
      <c r="B1143" s="41" t="s">
        <v>1405</v>
      </c>
      <c r="C1143" s="41" t="s">
        <v>405</v>
      </c>
      <c r="D1143" s="42" t="s">
        <v>244</v>
      </c>
      <c r="E1143" s="43" t="s">
        <v>28</v>
      </c>
      <c r="F1143" s="43">
        <v>1</v>
      </c>
      <c r="G1143" s="44"/>
      <c r="H1143" s="44">
        <v>8</v>
      </c>
      <c r="I1143" s="44"/>
      <c r="J1143" s="44"/>
      <c r="K1143" s="44">
        <v>8</v>
      </c>
      <c r="L1143" s="44"/>
      <c r="M1143" s="44"/>
      <c r="N1143" s="44"/>
      <c r="O1143" s="44"/>
      <c r="P1143" s="235" t="s">
        <v>1386</v>
      </c>
      <c r="Q1143" s="43" t="s">
        <v>1398</v>
      </c>
      <c r="R1143" s="55"/>
    </row>
    <row r="1144" ht="24" spans="1:18">
      <c r="A1144" s="45"/>
      <c r="B1144" s="41" t="s">
        <v>1406</v>
      </c>
      <c r="C1144" s="41" t="s">
        <v>75</v>
      </c>
      <c r="D1144" s="42" t="s">
        <v>76</v>
      </c>
      <c r="E1144" s="43" t="s">
        <v>42</v>
      </c>
      <c r="F1144" s="43">
        <v>1</v>
      </c>
      <c r="G1144" s="44"/>
      <c r="H1144" s="44">
        <v>330</v>
      </c>
      <c r="I1144" s="44"/>
      <c r="J1144" s="44"/>
      <c r="K1144" s="44"/>
      <c r="L1144" s="44">
        <v>330</v>
      </c>
      <c r="M1144" s="44"/>
      <c r="N1144" s="44"/>
      <c r="O1144" s="44"/>
      <c r="P1144" s="235" t="s">
        <v>1407</v>
      </c>
      <c r="Q1144" s="43" t="s">
        <v>1398</v>
      </c>
      <c r="R1144" s="55"/>
    </row>
    <row r="1145" ht="27" customHeight="1" spans="1:18">
      <c r="A1145" s="56"/>
      <c r="B1145" s="41" t="s">
        <v>1408</v>
      </c>
      <c r="C1145" s="41" t="s">
        <v>75</v>
      </c>
      <c r="D1145" s="42" t="s">
        <v>76</v>
      </c>
      <c r="E1145" s="43" t="s">
        <v>42</v>
      </c>
      <c r="F1145" s="43">
        <v>1</v>
      </c>
      <c r="G1145" s="44"/>
      <c r="H1145" s="44">
        <v>9.8</v>
      </c>
      <c r="I1145" s="44"/>
      <c r="J1145" s="44"/>
      <c r="K1145" s="44">
        <v>9.8</v>
      </c>
      <c r="L1145" s="44"/>
      <c r="M1145" s="44"/>
      <c r="N1145" s="44"/>
      <c r="O1145" s="44"/>
      <c r="P1145" s="235" t="s">
        <v>1386</v>
      </c>
      <c r="Q1145" s="43" t="s">
        <v>1398</v>
      </c>
      <c r="R1145" s="55"/>
    </row>
    <row r="1146" ht="16.5" customHeight="1" spans="1:18">
      <c r="A1146" s="41" t="s">
        <v>1409</v>
      </c>
      <c r="B1146" s="98" t="s">
        <v>191</v>
      </c>
      <c r="C1146" s="98" t="s">
        <v>476</v>
      </c>
      <c r="D1146" s="98" t="s">
        <v>191</v>
      </c>
      <c r="E1146" s="99" t="s">
        <v>28</v>
      </c>
      <c r="F1146" s="99">
        <v>5</v>
      </c>
      <c r="G1146" s="82" t="s">
        <v>1410</v>
      </c>
      <c r="H1146" s="82">
        <v>1.5</v>
      </c>
      <c r="I1146" s="82"/>
      <c r="J1146" s="82"/>
      <c r="K1146" s="82"/>
      <c r="L1146" s="82">
        <v>1.5</v>
      </c>
      <c r="M1146" s="82"/>
      <c r="N1146" s="82"/>
      <c r="O1146" s="82"/>
      <c r="P1146" s="98" t="s">
        <v>326</v>
      </c>
      <c r="Q1146" s="99"/>
      <c r="R1146" s="99"/>
    </row>
    <row r="1147" spans="1:18">
      <c r="A1147" s="41"/>
      <c r="B1147" s="98" t="s">
        <v>1411</v>
      </c>
      <c r="C1147" s="98" t="s">
        <v>157</v>
      </c>
      <c r="D1147" s="98" t="s">
        <v>156</v>
      </c>
      <c r="E1147" s="99" t="s">
        <v>128</v>
      </c>
      <c r="F1147" s="99">
        <v>2</v>
      </c>
      <c r="G1147" s="82">
        <v>0.65</v>
      </c>
      <c r="H1147" s="82">
        <v>1.3</v>
      </c>
      <c r="I1147" s="82"/>
      <c r="J1147" s="82"/>
      <c r="K1147" s="82"/>
      <c r="L1147" s="82">
        <v>1.3</v>
      </c>
      <c r="M1147" s="82"/>
      <c r="N1147" s="82"/>
      <c r="O1147" s="82"/>
      <c r="P1147" s="98" t="s">
        <v>326</v>
      </c>
      <c r="Q1147" s="99">
        <v>2019.2</v>
      </c>
      <c r="R1147" s="99"/>
    </row>
    <row r="1148" spans="1:18">
      <c r="A1148" s="41"/>
      <c r="B1148" s="98" t="s">
        <v>168</v>
      </c>
      <c r="C1148" s="98" t="s">
        <v>236</v>
      </c>
      <c r="D1148" s="98" t="s">
        <v>168</v>
      </c>
      <c r="E1148" s="99" t="s">
        <v>684</v>
      </c>
      <c r="F1148" s="99">
        <v>4</v>
      </c>
      <c r="G1148" s="82">
        <v>0.2</v>
      </c>
      <c r="H1148" s="82">
        <v>0.8</v>
      </c>
      <c r="I1148" s="82"/>
      <c r="J1148" s="82"/>
      <c r="K1148" s="82"/>
      <c r="L1148" s="82">
        <v>0.8</v>
      </c>
      <c r="M1148" s="82"/>
      <c r="N1148" s="82"/>
      <c r="O1148" s="82"/>
      <c r="P1148" s="98" t="s">
        <v>326</v>
      </c>
      <c r="Q1148" s="99">
        <v>2019.5</v>
      </c>
      <c r="R1148" s="99"/>
    </row>
    <row r="1149" spans="1:18">
      <c r="A1149" s="41"/>
      <c r="B1149" s="98" t="s">
        <v>211</v>
      </c>
      <c r="C1149" s="98" t="s">
        <v>210</v>
      </c>
      <c r="D1149" s="98" t="s">
        <v>211</v>
      </c>
      <c r="E1149" s="99" t="s">
        <v>28</v>
      </c>
      <c r="F1149" s="99">
        <v>1</v>
      </c>
      <c r="G1149" s="82" t="s">
        <v>1410</v>
      </c>
      <c r="H1149" s="82">
        <v>1</v>
      </c>
      <c r="I1149" s="82"/>
      <c r="J1149" s="82"/>
      <c r="K1149" s="82"/>
      <c r="L1149" s="82">
        <v>1</v>
      </c>
      <c r="M1149" s="82"/>
      <c r="N1149" s="82"/>
      <c r="O1149" s="82"/>
      <c r="P1149" s="98" t="s">
        <v>326</v>
      </c>
      <c r="Q1149" s="99"/>
      <c r="R1149" s="99"/>
    </row>
    <row r="1150" spans="1:18">
      <c r="A1150" s="41"/>
      <c r="B1150" s="98" t="s">
        <v>538</v>
      </c>
      <c r="C1150" s="98" t="s">
        <v>49</v>
      </c>
      <c r="D1150" s="98" t="s">
        <v>473</v>
      </c>
      <c r="E1150" s="99" t="s">
        <v>193</v>
      </c>
      <c r="F1150" s="99">
        <v>20</v>
      </c>
      <c r="G1150" s="82" t="s">
        <v>1410</v>
      </c>
      <c r="H1150" s="82">
        <v>0.5</v>
      </c>
      <c r="I1150" s="82"/>
      <c r="J1150" s="82"/>
      <c r="K1150" s="82"/>
      <c r="L1150" s="82">
        <v>0.5</v>
      </c>
      <c r="M1150" s="82"/>
      <c r="N1150" s="82"/>
      <c r="O1150" s="82"/>
      <c r="P1150" s="98" t="s">
        <v>326</v>
      </c>
      <c r="Q1150" s="99"/>
      <c r="R1150" s="99"/>
    </row>
    <row r="1151" customHeight="1" spans="1:18">
      <c r="A1151" s="40" t="s">
        <v>1412</v>
      </c>
      <c r="B1151" s="41" t="s">
        <v>473</v>
      </c>
      <c r="C1151" s="41" t="s">
        <v>49</v>
      </c>
      <c r="D1151" s="42" t="s">
        <v>50</v>
      </c>
      <c r="E1151" s="43" t="s">
        <v>28</v>
      </c>
      <c r="F1151" s="43">
        <v>1</v>
      </c>
      <c r="G1151" s="44">
        <v>1.7</v>
      </c>
      <c r="H1151" s="44">
        <v>1.7</v>
      </c>
      <c r="I1151" s="44"/>
      <c r="J1151" s="44"/>
      <c r="K1151" s="44"/>
      <c r="L1151" s="44">
        <v>1.7</v>
      </c>
      <c r="M1151" s="44"/>
      <c r="N1151" s="44"/>
      <c r="O1151" s="44"/>
      <c r="P1151" s="41" t="s">
        <v>154</v>
      </c>
      <c r="Q1151" s="71">
        <v>43574</v>
      </c>
      <c r="R1151" s="55"/>
    </row>
    <row r="1152" spans="1:18">
      <c r="A1152" s="45"/>
      <c r="B1152" s="41" t="s">
        <v>211</v>
      </c>
      <c r="C1152" s="41" t="s">
        <v>210</v>
      </c>
      <c r="D1152" s="42" t="s">
        <v>211</v>
      </c>
      <c r="E1152" s="43" t="s">
        <v>28</v>
      </c>
      <c r="F1152" s="43">
        <v>1</v>
      </c>
      <c r="G1152" s="44">
        <v>3</v>
      </c>
      <c r="H1152" s="44">
        <v>3</v>
      </c>
      <c r="I1152" s="44"/>
      <c r="J1152" s="44"/>
      <c r="K1152" s="44"/>
      <c r="L1152" s="44">
        <v>3</v>
      </c>
      <c r="M1152" s="44"/>
      <c r="N1152" s="44"/>
      <c r="O1152" s="44"/>
      <c r="P1152" s="41" t="s">
        <v>154</v>
      </c>
      <c r="Q1152" s="85"/>
      <c r="R1152" s="55"/>
    </row>
    <row r="1153" spans="1:18">
      <c r="A1153" s="45"/>
      <c r="B1153" s="41" t="s">
        <v>523</v>
      </c>
      <c r="C1153" s="41" t="s">
        <v>200</v>
      </c>
      <c r="D1153" s="42" t="s">
        <v>201</v>
      </c>
      <c r="E1153" s="43" t="s">
        <v>28</v>
      </c>
      <c r="F1153" s="43">
        <v>1</v>
      </c>
      <c r="G1153" s="44">
        <v>2</v>
      </c>
      <c r="H1153" s="44">
        <v>2</v>
      </c>
      <c r="I1153" s="44"/>
      <c r="J1153" s="44"/>
      <c r="K1153" s="44"/>
      <c r="L1153" s="44">
        <v>2</v>
      </c>
      <c r="M1153" s="44"/>
      <c r="N1153" s="44"/>
      <c r="O1153" s="44"/>
      <c r="P1153" s="41" t="s">
        <v>154</v>
      </c>
      <c r="Q1153" s="85"/>
      <c r="R1153" s="55"/>
    </row>
    <row r="1154" spans="1:18">
      <c r="A1154" s="45"/>
      <c r="B1154" s="41" t="s">
        <v>56</v>
      </c>
      <c r="C1154" s="41" t="s">
        <v>55</v>
      </c>
      <c r="D1154" s="42" t="s">
        <v>56</v>
      </c>
      <c r="E1154" s="43" t="s">
        <v>28</v>
      </c>
      <c r="F1154" s="43">
        <v>1</v>
      </c>
      <c r="G1154" s="44">
        <v>0.7</v>
      </c>
      <c r="H1154" s="44">
        <v>0.7</v>
      </c>
      <c r="I1154" s="44"/>
      <c r="J1154" s="44"/>
      <c r="K1154" s="44"/>
      <c r="L1154" s="44">
        <v>0.7</v>
      </c>
      <c r="M1154" s="44"/>
      <c r="N1154" s="44"/>
      <c r="O1154" s="44"/>
      <c r="P1154" s="41" t="s">
        <v>154</v>
      </c>
      <c r="Q1154" s="71">
        <v>43518</v>
      </c>
      <c r="R1154" s="55"/>
    </row>
    <row r="1155" spans="1:18">
      <c r="A1155" s="45"/>
      <c r="B1155" s="41" t="s">
        <v>920</v>
      </c>
      <c r="C1155" s="41" t="s">
        <v>157</v>
      </c>
      <c r="D1155" s="42" t="s">
        <v>156</v>
      </c>
      <c r="E1155" s="43" t="s">
        <v>28</v>
      </c>
      <c r="F1155" s="43">
        <v>1</v>
      </c>
      <c r="G1155" s="44">
        <v>0.7</v>
      </c>
      <c r="H1155" s="44">
        <v>0.7</v>
      </c>
      <c r="I1155" s="44"/>
      <c r="J1155" s="44"/>
      <c r="K1155" s="44"/>
      <c r="L1155" s="44">
        <v>0.7</v>
      </c>
      <c r="M1155" s="44"/>
      <c r="N1155" s="44"/>
      <c r="O1155" s="44"/>
      <c r="P1155" s="41" t="s">
        <v>154</v>
      </c>
      <c r="Q1155" s="71">
        <v>43518</v>
      </c>
      <c r="R1155" s="55"/>
    </row>
    <row r="1156" spans="1:18">
      <c r="A1156" s="45"/>
      <c r="B1156" s="41" t="s">
        <v>191</v>
      </c>
      <c r="C1156" s="41" t="s">
        <v>177</v>
      </c>
      <c r="D1156" s="42" t="s">
        <v>191</v>
      </c>
      <c r="E1156" s="43" t="s">
        <v>28</v>
      </c>
      <c r="F1156" s="43">
        <v>1</v>
      </c>
      <c r="G1156" s="44">
        <v>2</v>
      </c>
      <c r="H1156" s="44">
        <v>2</v>
      </c>
      <c r="I1156" s="44"/>
      <c r="J1156" s="44"/>
      <c r="K1156" s="44"/>
      <c r="L1156" s="44">
        <v>2</v>
      </c>
      <c r="M1156" s="44"/>
      <c r="N1156" s="44"/>
      <c r="O1156" s="44"/>
      <c r="P1156" s="41" t="s">
        <v>154</v>
      </c>
      <c r="Q1156" s="71"/>
      <c r="R1156" s="55"/>
    </row>
    <row r="1157" spans="1:18">
      <c r="A1157" s="56"/>
      <c r="B1157" s="42" t="s">
        <v>1413</v>
      </c>
      <c r="C1157" s="41" t="s">
        <v>373</v>
      </c>
      <c r="D1157" s="42" t="s">
        <v>1413</v>
      </c>
      <c r="E1157" s="43" t="s">
        <v>128</v>
      </c>
      <c r="F1157" s="43">
        <v>2</v>
      </c>
      <c r="G1157" s="44">
        <v>0.468</v>
      </c>
      <c r="H1157" s="44">
        <v>0.936</v>
      </c>
      <c r="I1157" s="44"/>
      <c r="J1157" s="44"/>
      <c r="K1157" s="44"/>
      <c r="L1157" s="44">
        <v>0.936</v>
      </c>
      <c r="M1157" s="44"/>
      <c r="N1157" s="44"/>
      <c r="O1157" s="44"/>
      <c r="P1157" s="41" t="s">
        <v>154</v>
      </c>
      <c r="Q1157" s="71">
        <v>43556</v>
      </c>
      <c r="R1157" s="55"/>
    </row>
    <row r="1158" spans="1:18">
      <c r="A1158" s="40" t="s">
        <v>1414</v>
      </c>
      <c r="B1158" s="41" t="s">
        <v>170</v>
      </c>
      <c r="C1158" s="41" t="s">
        <v>171</v>
      </c>
      <c r="D1158" s="42" t="s">
        <v>345</v>
      </c>
      <c r="E1158" s="43" t="s">
        <v>128</v>
      </c>
      <c r="F1158" s="43">
        <v>3</v>
      </c>
      <c r="G1158" s="44">
        <v>0.33</v>
      </c>
      <c r="H1158" s="44">
        <v>0.99</v>
      </c>
      <c r="I1158" s="44">
        <v>0.99</v>
      </c>
      <c r="J1158" s="44"/>
      <c r="K1158" s="44"/>
      <c r="L1158" s="44"/>
      <c r="M1158" s="44"/>
      <c r="N1158" s="44"/>
      <c r="O1158" s="44"/>
      <c r="P1158" s="41"/>
      <c r="Q1158" s="43"/>
      <c r="R1158" s="55"/>
    </row>
    <row r="1159" spans="1:18">
      <c r="A1159" s="45"/>
      <c r="B1159" s="41" t="s">
        <v>551</v>
      </c>
      <c r="C1159" s="41" t="s">
        <v>550</v>
      </c>
      <c r="D1159" s="42" t="s">
        <v>551</v>
      </c>
      <c r="E1159" s="43" t="s">
        <v>28</v>
      </c>
      <c r="F1159" s="43">
        <v>1</v>
      </c>
      <c r="G1159" s="44">
        <v>2</v>
      </c>
      <c r="H1159" s="44">
        <v>2</v>
      </c>
      <c r="I1159" s="44">
        <v>2</v>
      </c>
      <c r="J1159" s="44"/>
      <c r="K1159" s="44"/>
      <c r="L1159" s="44"/>
      <c r="M1159" s="44"/>
      <c r="N1159" s="44"/>
      <c r="O1159" s="44"/>
      <c r="P1159" s="41"/>
      <c r="Q1159" s="43"/>
      <c r="R1159" s="55"/>
    </row>
    <row r="1160" spans="1:18">
      <c r="A1160" s="45"/>
      <c r="B1160" s="41" t="s">
        <v>168</v>
      </c>
      <c r="C1160" s="41" t="s">
        <v>169</v>
      </c>
      <c r="D1160" s="42" t="s">
        <v>488</v>
      </c>
      <c r="E1160" s="43" t="s">
        <v>28</v>
      </c>
      <c r="F1160" s="43">
        <v>1</v>
      </c>
      <c r="G1160" s="44">
        <v>3</v>
      </c>
      <c r="H1160" s="44">
        <v>3</v>
      </c>
      <c r="I1160" s="44">
        <v>3</v>
      </c>
      <c r="J1160" s="44"/>
      <c r="K1160" s="44"/>
      <c r="L1160" s="44"/>
      <c r="M1160" s="44"/>
      <c r="N1160" s="44"/>
      <c r="O1160" s="44"/>
      <c r="P1160" s="41"/>
      <c r="Q1160" s="43"/>
      <c r="R1160" s="55"/>
    </row>
    <row r="1161" spans="1:18">
      <c r="A1161" s="45"/>
      <c r="B1161" s="41" t="s">
        <v>832</v>
      </c>
      <c r="C1161" s="41" t="s">
        <v>693</v>
      </c>
      <c r="D1161" s="42" t="s">
        <v>832</v>
      </c>
      <c r="E1161" s="43" t="s">
        <v>128</v>
      </c>
      <c r="F1161" s="43">
        <v>1</v>
      </c>
      <c r="G1161" s="44">
        <v>0.08</v>
      </c>
      <c r="H1161" s="44">
        <v>0.08</v>
      </c>
      <c r="I1161" s="44">
        <v>0.08</v>
      </c>
      <c r="J1161" s="44"/>
      <c r="K1161" s="44"/>
      <c r="L1161" s="44"/>
      <c r="M1161" s="44"/>
      <c r="N1161" s="44"/>
      <c r="O1161" s="44"/>
      <c r="P1161" s="41"/>
      <c r="Q1161" s="43"/>
      <c r="R1161" s="55"/>
    </row>
    <row r="1162" spans="1:18">
      <c r="A1162" s="45"/>
      <c r="B1162" s="41" t="s">
        <v>163</v>
      </c>
      <c r="C1162" s="41" t="s">
        <v>164</v>
      </c>
      <c r="D1162" s="42" t="s">
        <v>163</v>
      </c>
      <c r="E1162" s="43" t="s">
        <v>28</v>
      </c>
      <c r="F1162" s="43">
        <v>1</v>
      </c>
      <c r="G1162" s="44">
        <v>3</v>
      </c>
      <c r="H1162" s="44">
        <v>3</v>
      </c>
      <c r="I1162" s="44">
        <v>3</v>
      </c>
      <c r="J1162" s="44"/>
      <c r="K1162" s="44"/>
      <c r="L1162" s="44"/>
      <c r="M1162" s="44"/>
      <c r="N1162" s="44"/>
      <c r="O1162" s="44"/>
      <c r="P1162" s="41"/>
      <c r="Q1162" s="43"/>
      <c r="R1162" s="55"/>
    </row>
    <row r="1163" spans="1:18">
      <c r="A1163" s="45"/>
      <c r="B1163" s="41" t="s">
        <v>288</v>
      </c>
      <c r="C1163" s="41" t="s">
        <v>184</v>
      </c>
      <c r="D1163" s="42" t="s">
        <v>238</v>
      </c>
      <c r="E1163" s="43" t="s">
        <v>128</v>
      </c>
      <c r="F1163" s="43">
        <v>8</v>
      </c>
      <c r="G1163" s="44">
        <v>0.55</v>
      </c>
      <c r="H1163" s="44">
        <v>4.4</v>
      </c>
      <c r="I1163" s="44">
        <v>4.4</v>
      </c>
      <c r="J1163" s="44"/>
      <c r="K1163" s="44"/>
      <c r="L1163" s="44"/>
      <c r="M1163" s="44"/>
      <c r="N1163" s="44"/>
      <c r="O1163" s="44"/>
      <c r="P1163" s="41"/>
      <c r="Q1163" s="43"/>
      <c r="R1163" s="55"/>
    </row>
    <row r="1164" spans="1:18">
      <c r="A1164" s="45"/>
      <c r="B1164" s="41" t="s">
        <v>53</v>
      </c>
      <c r="C1164" s="41" t="s">
        <v>52</v>
      </c>
      <c r="D1164" s="42" t="s">
        <v>53</v>
      </c>
      <c r="E1164" s="43" t="s">
        <v>128</v>
      </c>
      <c r="F1164" s="43">
        <v>1</v>
      </c>
      <c r="G1164" s="44">
        <v>2</v>
      </c>
      <c r="H1164" s="44">
        <v>2</v>
      </c>
      <c r="I1164" s="44">
        <v>2</v>
      </c>
      <c r="J1164" s="44"/>
      <c r="K1164" s="44"/>
      <c r="L1164" s="44"/>
      <c r="M1164" s="44"/>
      <c r="N1164" s="44"/>
      <c r="O1164" s="44"/>
      <c r="P1164" s="41"/>
      <c r="Q1164" s="43"/>
      <c r="R1164" s="55"/>
    </row>
    <row r="1165" spans="1:18">
      <c r="A1165" s="45"/>
      <c r="B1165" s="41" t="s">
        <v>1415</v>
      </c>
      <c r="C1165" s="41" t="s">
        <v>1416</v>
      </c>
      <c r="D1165" s="42" t="s">
        <v>1415</v>
      </c>
      <c r="E1165" s="43" t="s">
        <v>42</v>
      </c>
      <c r="F1165" s="43">
        <v>1</v>
      </c>
      <c r="G1165" s="44">
        <v>3</v>
      </c>
      <c r="H1165" s="44">
        <v>3</v>
      </c>
      <c r="I1165" s="44">
        <v>3</v>
      </c>
      <c r="J1165" s="44"/>
      <c r="K1165" s="44"/>
      <c r="L1165" s="44"/>
      <c r="M1165" s="44"/>
      <c r="N1165" s="44"/>
      <c r="O1165" s="44"/>
      <c r="P1165" s="41"/>
      <c r="Q1165" s="43"/>
      <c r="R1165" s="55"/>
    </row>
    <row r="1166" spans="1:18">
      <c r="A1166" s="45"/>
      <c r="B1166" s="41" t="s">
        <v>211</v>
      </c>
      <c r="C1166" s="41" t="s">
        <v>210</v>
      </c>
      <c r="D1166" s="42" t="s">
        <v>211</v>
      </c>
      <c r="E1166" s="43" t="s">
        <v>28</v>
      </c>
      <c r="F1166" s="43">
        <v>1</v>
      </c>
      <c r="G1166" s="44">
        <v>0.5</v>
      </c>
      <c r="H1166" s="44">
        <v>0.5</v>
      </c>
      <c r="I1166" s="44">
        <v>0.5</v>
      </c>
      <c r="J1166" s="44"/>
      <c r="K1166" s="44"/>
      <c r="L1166" s="44"/>
      <c r="M1166" s="44"/>
      <c r="N1166" s="44"/>
      <c r="O1166" s="44"/>
      <c r="P1166" s="41"/>
      <c r="Q1166" s="43"/>
      <c r="R1166" s="55"/>
    </row>
    <row r="1167" spans="1:18">
      <c r="A1167" s="45"/>
      <c r="B1167" s="41" t="s">
        <v>579</v>
      </c>
      <c r="C1167" s="41" t="s">
        <v>379</v>
      </c>
      <c r="D1167" s="42" t="s">
        <v>575</v>
      </c>
      <c r="E1167" s="43" t="s">
        <v>28</v>
      </c>
      <c r="F1167" s="43">
        <v>1</v>
      </c>
      <c r="G1167" s="44">
        <v>0.3</v>
      </c>
      <c r="H1167" s="44">
        <v>0.3</v>
      </c>
      <c r="I1167" s="44">
        <v>0.3</v>
      </c>
      <c r="J1167" s="44"/>
      <c r="K1167" s="44"/>
      <c r="L1167" s="44"/>
      <c r="M1167" s="44"/>
      <c r="N1167" s="44"/>
      <c r="O1167" s="44"/>
      <c r="P1167" s="41"/>
      <c r="Q1167" s="43"/>
      <c r="R1167" s="55"/>
    </row>
    <row r="1168" spans="1:18">
      <c r="A1168" s="45"/>
      <c r="B1168" s="102" t="s">
        <v>56</v>
      </c>
      <c r="C1168" s="41" t="s">
        <v>55</v>
      </c>
      <c r="D1168" s="42" t="s">
        <v>56</v>
      </c>
      <c r="E1168" s="43" t="s">
        <v>514</v>
      </c>
      <c r="F1168" s="43">
        <v>20</v>
      </c>
      <c r="G1168" s="44">
        <v>0.03</v>
      </c>
      <c r="H1168" s="44">
        <v>0.6</v>
      </c>
      <c r="I1168" s="44">
        <v>0.6</v>
      </c>
      <c r="J1168" s="44"/>
      <c r="K1168" s="44"/>
      <c r="L1168" s="44"/>
      <c r="M1168" s="44"/>
      <c r="N1168" s="44"/>
      <c r="O1168" s="44"/>
      <c r="P1168" s="41"/>
      <c r="Q1168" s="43"/>
      <c r="R1168" s="55"/>
    </row>
    <row r="1169" spans="1:18">
      <c r="A1169" s="56"/>
      <c r="B1169" s="102" t="s">
        <v>50</v>
      </c>
      <c r="C1169" s="41" t="s">
        <v>49</v>
      </c>
      <c r="D1169" s="42" t="s">
        <v>50</v>
      </c>
      <c r="E1169" s="43" t="s">
        <v>193</v>
      </c>
      <c r="F1169" s="43">
        <v>20</v>
      </c>
      <c r="G1169" s="44">
        <v>0.03</v>
      </c>
      <c r="H1169" s="44">
        <v>0.6</v>
      </c>
      <c r="I1169" s="44">
        <v>0.6</v>
      </c>
      <c r="J1169" s="44"/>
      <c r="K1169" s="44"/>
      <c r="L1169" s="44"/>
      <c r="M1169" s="44"/>
      <c r="N1169" s="44"/>
      <c r="O1169" s="44"/>
      <c r="P1169" s="41"/>
      <c r="Q1169" s="43"/>
      <c r="R1169" s="55"/>
    </row>
    <row r="1170" customHeight="1" spans="1:18">
      <c r="A1170" s="40" t="s">
        <v>1417</v>
      </c>
      <c r="B1170" s="41" t="s">
        <v>170</v>
      </c>
      <c r="C1170" s="41" t="s">
        <v>171</v>
      </c>
      <c r="D1170" s="42" t="s">
        <v>345</v>
      </c>
      <c r="E1170" s="43" t="s">
        <v>128</v>
      </c>
      <c r="F1170" s="43">
        <v>3</v>
      </c>
      <c r="G1170" s="44">
        <v>0.33</v>
      </c>
      <c r="H1170" s="44">
        <v>9.9</v>
      </c>
      <c r="I1170" s="44">
        <v>9.9</v>
      </c>
      <c r="J1170" s="44"/>
      <c r="K1170" s="44"/>
      <c r="L1170" s="44"/>
      <c r="M1170" s="44"/>
      <c r="N1170" s="44"/>
      <c r="O1170" s="44"/>
      <c r="P1170" s="41"/>
      <c r="Q1170" s="43"/>
      <c r="R1170" s="55"/>
    </row>
    <row r="1171" spans="1:18">
      <c r="A1171" s="45"/>
      <c r="B1171" s="41" t="s">
        <v>168</v>
      </c>
      <c r="C1171" s="41" t="s">
        <v>169</v>
      </c>
      <c r="D1171" s="42" t="s">
        <v>488</v>
      </c>
      <c r="E1171" s="43" t="s">
        <v>28</v>
      </c>
      <c r="F1171" s="43">
        <v>1</v>
      </c>
      <c r="G1171" s="44">
        <v>3</v>
      </c>
      <c r="H1171" s="44">
        <v>3</v>
      </c>
      <c r="I1171" s="44">
        <v>3</v>
      </c>
      <c r="J1171" s="44"/>
      <c r="K1171" s="44"/>
      <c r="L1171" s="44"/>
      <c r="M1171" s="44"/>
      <c r="N1171" s="44"/>
      <c r="O1171" s="44"/>
      <c r="P1171" s="41"/>
      <c r="Q1171" s="43"/>
      <c r="R1171" s="55"/>
    </row>
    <row r="1172" spans="1:18">
      <c r="A1172" s="45"/>
      <c r="B1172" s="41" t="s">
        <v>832</v>
      </c>
      <c r="C1172" s="41" t="s">
        <v>693</v>
      </c>
      <c r="D1172" s="42" t="s">
        <v>832</v>
      </c>
      <c r="E1172" s="43" t="s">
        <v>128</v>
      </c>
      <c r="F1172" s="43">
        <v>1</v>
      </c>
      <c r="G1172" s="44">
        <v>0.07</v>
      </c>
      <c r="H1172" s="44">
        <v>0.07</v>
      </c>
      <c r="I1172" s="44">
        <v>0.07</v>
      </c>
      <c r="J1172" s="44"/>
      <c r="K1172" s="44"/>
      <c r="L1172" s="44"/>
      <c r="M1172" s="44"/>
      <c r="N1172" s="44"/>
      <c r="O1172" s="44"/>
      <c r="P1172" s="41"/>
      <c r="Q1172" s="43"/>
      <c r="R1172" s="55"/>
    </row>
    <row r="1173" spans="1:18">
      <c r="A1173" s="45"/>
      <c r="B1173" s="41" t="s">
        <v>163</v>
      </c>
      <c r="C1173" s="41" t="s">
        <v>164</v>
      </c>
      <c r="D1173" s="42" t="s">
        <v>163</v>
      </c>
      <c r="E1173" s="43" t="s">
        <v>28</v>
      </c>
      <c r="F1173" s="43">
        <v>1</v>
      </c>
      <c r="G1173" s="44">
        <v>3</v>
      </c>
      <c r="H1173" s="44">
        <v>3</v>
      </c>
      <c r="I1173" s="44">
        <v>3</v>
      </c>
      <c r="J1173" s="44"/>
      <c r="K1173" s="44"/>
      <c r="L1173" s="44"/>
      <c r="M1173" s="44"/>
      <c r="N1173" s="44"/>
      <c r="O1173" s="44"/>
      <c r="P1173" s="41"/>
      <c r="Q1173" s="43"/>
      <c r="R1173" s="55"/>
    </row>
    <row r="1174" spans="1:18">
      <c r="A1174" s="45"/>
      <c r="B1174" s="41" t="s">
        <v>288</v>
      </c>
      <c r="C1174" s="41" t="s">
        <v>184</v>
      </c>
      <c r="D1174" s="42" t="s">
        <v>238</v>
      </c>
      <c r="E1174" s="43" t="s">
        <v>128</v>
      </c>
      <c r="F1174" s="43">
        <v>6</v>
      </c>
      <c r="G1174" s="44">
        <v>0.55</v>
      </c>
      <c r="H1174" s="44">
        <v>3.3</v>
      </c>
      <c r="I1174" s="44">
        <v>3.3</v>
      </c>
      <c r="J1174" s="44"/>
      <c r="K1174" s="44"/>
      <c r="L1174" s="44"/>
      <c r="M1174" s="44"/>
      <c r="N1174" s="44"/>
      <c r="O1174" s="44"/>
      <c r="P1174" s="41"/>
      <c r="Q1174" s="43"/>
      <c r="R1174" s="55"/>
    </row>
    <row r="1175" spans="1:18">
      <c r="A1175" s="45"/>
      <c r="B1175" s="41" t="s">
        <v>53</v>
      </c>
      <c r="C1175" s="41" t="s">
        <v>52</v>
      </c>
      <c r="D1175" s="42" t="s">
        <v>53</v>
      </c>
      <c r="E1175" s="43" t="s">
        <v>128</v>
      </c>
      <c r="F1175" s="43">
        <v>1</v>
      </c>
      <c r="G1175" s="44">
        <v>2</v>
      </c>
      <c r="H1175" s="44">
        <v>2</v>
      </c>
      <c r="I1175" s="44">
        <v>2</v>
      </c>
      <c r="J1175" s="44"/>
      <c r="K1175" s="44"/>
      <c r="L1175" s="44"/>
      <c r="M1175" s="44"/>
      <c r="N1175" s="44"/>
      <c r="O1175" s="44"/>
      <c r="P1175" s="41"/>
      <c r="Q1175" s="43"/>
      <c r="R1175" s="55"/>
    </row>
    <row r="1176" spans="1:18">
      <c r="A1176" s="45"/>
      <c r="B1176" s="41" t="s">
        <v>1415</v>
      </c>
      <c r="C1176" s="41" t="s">
        <v>1416</v>
      </c>
      <c r="D1176" s="42" t="s">
        <v>1415</v>
      </c>
      <c r="E1176" s="43" t="s">
        <v>28</v>
      </c>
      <c r="F1176" s="43">
        <v>1</v>
      </c>
      <c r="G1176" s="44">
        <v>3</v>
      </c>
      <c r="H1176" s="44">
        <v>3</v>
      </c>
      <c r="I1176" s="44">
        <v>3</v>
      </c>
      <c r="J1176" s="44"/>
      <c r="K1176" s="44"/>
      <c r="L1176" s="44"/>
      <c r="M1176" s="44"/>
      <c r="N1176" s="44"/>
      <c r="O1176" s="44"/>
      <c r="P1176" s="41"/>
      <c r="Q1176" s="43"/>
      <c r="R1176" s="55"/>
    </row>
    <row r="1177" spans="1:18">
      <c r="A1177" s="45"/>
      <c r="B1177" s="41" t="s">
        <v>211</v>
      </c>
      <c r="C1177" s="41" t="s">
        <v>210</v>
      </c>
      <c r="D1177" s="42" t="s">
        <v>211</v>
      </c>
      <c r="E1177" s="43" t="s">
        <v>28</v>
      </c>
      <c r="F1177" s="43">
        <v>1</v>
      </c>
      <c r="G1177" s="44">
        <v>2</v>
      </c>
      <c r="H1177" s="44">
        <v>2</v>
      </c>
      <c r="I1177" s="44">
        <v>2</v>
      </c>
      <c r="J1177" s="44"/>
      <c r="K1177" s="44"/>
      <c r="L1177" s="44"/>
      <c r="M1177" s="44"/>
      <c r="N1177" s="44"/>
      <c r="O1177" s="44"/>
      <c r="P1177" s="41"/>
      <c r="Q1177" s="43"/>
      <c r="R1177" s="55"/>
    </row>
    <row r="1178" spans="1:18">
      <c r="A1178" s="45"/>
      <c r="B1178" s="41" t="s">
        <v>577</v>
      </c>
      <c r="C1178" s="41" t="s">
        <v>75</v>
      </c>
      <c r="D1178" s="42" t="s">
        <v>76</v>
      </c>
      <c r="E1178" s="43" t="s">
        <v>42</v>
      </c>
      <c r="F1178" s="43">
        <v>1</v>
      </c>
      <c r="G1178" s="44">
        <v>10</v>
      </c>
      <c r="H1178" s="44">
        <v>10</v>
      </c>
      <c r="I1178" s="44">
        <v>10</v>
      </c>
      <c r="J1178" s="44"/>
      <c r="K1178" s="44"/>
      <c r="L1178" s="44"/>
      <c r="M1178" s="44"/>
      <c r="N1178" s="44"/>
      <c r="O1178" s="44"/>
      <c r="P1178" s="41"/>
      <c r="Q1178" s="43"/>
      <c r="R1178" s="55"/>
    </row>
    <row r="1179" spans="1:18">
      <c r="A1179" s="45"/>
      <c r="B1179" s="41" t="s">
        <v>579</v>
      </c>
      <c r="C1179" s="41" t="s">
        <v>379</v>
      </c>
      <c r="D1179" s="42" t="s">
        <v>575</v>
      </c>
      <c r="E1179" s="43" t="s">
        <v>42</v>
      </c>
      <c r="F1179" s="43">
        <v>1</v>
      </c>
      <c r="G1179" s="44">
        <v>0.5</v>
      </c>
      <c r="H1179" s="44">
        <v>0.5</v>
      </c>
      <c r="I1179" s="44">
        <v>0.5</v>
      </c>
      <c r="J1179" s="44"/>
      <c r="K1179" s="44"/>
      <c r="L1179" s="44"/>
      <c r="M1179" s="44"/>
      <c r="N1179" s="44"/>
      <c r="O1179" s="44"/>
      <c r="P1179" s="41"/>
      <c r="Q1179" s="43"/>
      <c r="R1179" s="55"/>
    </row>
    <row r="1180" spans="1:18">
      <c r="A1180" s="45"/>
      <c r="B1180" s="102" t="s">
        <v>56</v>
      </c>
      <c r="C1180" s="41" t="s">
        <v>55</v>
      </c>
      <c r="D1180" s="42" t="s">
        <v>56</v>
      </c>
      <c r="E1180" s="43" t="s">
        <v>28</v>
      </c>
      <c r="F1180" s="43">
        <v>1</v>
      </c>
      <c r="G1180" s="44">
        <v>1</v>
      </c>
      <c r="H1180" s="44">
        <v>1</v>
      </c>
      <c r="I1180" s="44">
        <v>1</v>
      </c>
      <c r="J1180" s="44"/>
      <c r="K1180" s="44"/>
      <c r="L1180" s="44"/>
      <c r="M1180" s="44"/>
      <c r="N1180" s="44"/>
      <c r="O1180" s="44"/>
      <c r="P1180" s="41"/>
      <c r="Q1180" s="43"/>
      <c r="R1180" s="55"/>
    </row>
    <row r="1181" spans="1:18">
      <c r="A1181" s="56"/>
      <c r="B1181" s="102" t="s">
        <v>50</v>
      </c>
      <c r="C1181" s="41" t="s">
        <v>49</v>
      </c>
      <c r="D1181" s="42" t="s">
        <v>50</v>
      </c>
      <c r="E1181" s="43" t="s">
        <v>193</v>
      </c>
      <c r="F1181" s="43">
        <v>20</v>
      </c>
      <c r="G1181" s="44">
        <v>0.03</v>
      </c>
      <c r="H1181" s="44">
        <v>0.6</v>
      </c>
      <c r="I1181" s="44">
        <v>0.6</v>
      </c>
      <c r="J1181" s="44"/>
      <c r="K1181" s="44"/>
      <c r="L1181" s="44"/>
      <c r="M1181" s="44"/>
      <c r="N1181" s="44"/>
      <c r="O1181" s="44"/>
      <c r="P1181" s="41"/>
      <c r="Q1181" s="43"/>
      <c r="R1181" s="55"/>
    </row>
    <row r="1182" spans="1:18">
      <c r="A1182" s="41" t="s">
        <v>1418</v>
      </c>
      <c r="B1182" s="102" t="s">
        <v>56</v>
      </c>
      <c r="C1182" s="41" t="s">
        <v>55</v>
      </c>
      <c r="D1182" s="42" t="s">
        <v>56</v>
      </c>
      <c r="E1182" s="43" t="s">
        <v>514</v>
      </c>
      <c r="F1182" s="43">
        <v>15</v>
      </c>
      <c r="G1182" s="44">
        <v>0.03</v>
      </c>
      <c r="H1182" s="44">
        <v>0.45</v>
      </c>
      <c r="I1182" s="44"/>
      <c r="J1182" s="44"/>
      <c r="K1182" s="44"/>
      <c r="L1182" s="44">
        <v>0.45</v>
      </c>
      <c r="M1182" s="44"/>
      <c r="N1182" s="44"/>
      <c r="O1182" s="44"/>
      <c r="P1182" s="41" t="s">
        <v>154</v>
      </c>
      <c r="Q1182" s="43" t="s">
        <v>1419</v>
      </c>
      <c r="R1182" s="55"/>
    </row>
    <row r="1183" spans="1:18">
      <c r="A1183" s="41"/>
      <c r="B1183" s="102" t="s">
        <v>50</v>
      </c>
      <c r="C1183" s="41" t="s">
        <v>49</v>
      </c>
      <c r="D1183" s="42" t="s">
        <v>50</v>
      </c>
      <c r="E1183" s="43" t="s">
        <v>193</v>
      </c>
      <c r="F1183" s="43">
        <v>30</v>
      </c>
      <c r="G1183" s="44">
        <v>0.02</v>
      </c>
      <c r="H1183" s="44">
        <v>0.6</v>
      </c>
      <c r="I1183" s="44"/>
      <c r="J1183" s="44"/>
      <c r="K1183" s="44"/>
      <c r="L1183" s="44">
        <v>0.6</v>
      </c>
      <c r="M1183" s="44"/>
      <c r="N1183" s="44"/>
      <c r="O1183" s="44"/>
      <c r="P1183" s="41" t="s">
        <v>154</v>
      </c>
      <c r="Q1183" s="43" t="s">
        <v>1419</v>
      </c>
      <c r="R1183" s="55"/>
    </row>
    <row r="1184" spans="1:18">
      <c r="A1184" s="41"/>
      <c r="B1184" s="102" t="s">
        <v>174</v>
      </c>
      <c r="C1184" s="41" t="s">
        <v>175</v>
      </c>
      <c r="D1184" s="42" t="str">
        <f>IF(C1184="","",VLOOKUP(C1184,[1]采购品目表!A$1:B$65536,2,FALSE))</f>
        <v>碎纸机</v>
      </c>
      <c r="E1184" s="43" t="s">
        <v>128</v>
      </c>
      <c r="F1184" s="43">
        <v>1</v>
      </c>
      <c r="G1184" s="44">
        <v>0.12</v>
      </c>
      <c r="H1184" s="44">
        <v>0.12</v>
      </c>
      <c r="I1184" s="44"/>
      <c r="J1184" s="44"/>
      <c r="K1184" s="44"/>
      <c r="L1184" s="44">
        <v>0.12</v>
      </c>
      <c r="M1184" s="44"/>
      <c r="N1184" s="44"/>
      <c r="O1184" s="44"/>
      <c r="P1184" s="41" t="s">
        <v>154</v>
      </c>
      <c r="Q1184" s="43" t="s">
        <v>1419</v>
      </c>
      <c r="R1184" s="55"/>
    </row>
    <row r="1185" spans="1:18">
      <c r="A1185" s="40" t="s">
        <v>1420</v>
      </c>
      <c r="B1185" s="102" t="s">
        <v>1421</v>
      </c>
      <c r="C1185" s="97" t="s">
        <v>164</v>
      </c>
      <c r="D1185" s="179" t="s">
        <v>163</v>
      </c>
      <c r="E1185" s="43" t="s">
        <v>42</v>
      </c>
      <c r="F1185" s="43">
        <v>1</v>
      </c>
      <c r="G1185" s="44">
        <v>4.95</v>
      </c>
      <c r="H1185" s="44">
        <v>4.95</v>
      </c>
      <c r="I1185" s="44">
        <v>4.95</v>
      </c>
      <c r="J1185" s="44"/>
      <c r="K1185" s="44"/>
      <c r="L1185" s="44"/>
      <c r="M1185" s="44"/>
      <c r="N1185" s="44"/>
      <c r="O1185" s="44"/>
      <c r="P1185" s="41" t="s">
        <v>1422</v>
      </c>
      <c r="Q1185" s="43" t="s">
        <v>1423</v>
      </c>
      <c r="R1185" s="55"/>
    </row>
    <row r="1186" spans="1:18">
      <c r="A1186" s="45"/>
      <c r="B1186" s="102" t="s">
        <v>1424</v>
      </c>
      <c r="C1186" s="101" t="s">
        <v>270</v>
      </c>
      <c r="D1186" s="69" t="s">
        <v>271</v>
      </c>
      <c r="E1186" s="43" t="s">
        <v>42</v>
      </c>
      <c r="F1186" s="43">
        <v>1</v>
      </c>
      <c r="G1186" s="44">
        <v>12</v>
      </c>
      <c r="H1186" s="44">
        <v>12</v>
      </c>
      <c r="I1186" s="44">
        <v>12</v>
      </c>
      <c r="J1186" s="44"/>
      <c r="K1186" s="44"/>
      <c r="L1186" s="44"/>
      <c r="M1186" s="44"/>
      <c r="N1186" s="44"/>
      <c r="O1186" s="44"/>
      <c r="P1186" s="41" t="s">
        <v>1422</v>
      </c>
      <c r="Q1186" s="43" t="s">
        <v>1425</v>
      </c>
      <c r="R1186" s="55"/>
    </row>
    <row r="1187" spans="1:18">
      <c r="A1187" s="45"/>
      <c r="B1187" s="102" t="s">
        <v>1007</v>
      </c>
      <c r="C1187" s="101" t="s">
        <v>220</v>
      </c>
      <c r="D1187" s="69" t="s">
        <v>388</v>
      </c>
      <c r="E1187" s="43" t="s">
        <v>1426</v>
      </c>
      <c r="F1187" s="43">
        <v>1</v>
      </c>
      <c r="G1187" s="44">
        <v>8</v>
      </c>
      <c r="H1187" s="44">
        <v>8</v>
      </c>
      <c r="I1187" s="44">
        <v>8</v>
      </c>
      <c r="J1187" s="44"/>
      <c r="K1187" s="44"/>
      <c r="L1187" s="44"/>
      <c r="M1187" s="44"/>
      <c r="N1187" s="44"/>
      <c r="O1187" s="44"/>
      <c r="P1187" s="41"/>
      <c r="Q1187" s="43" t="s">
        <v>1425</v>
      </c>
      <c r="R1187" s="55"/>
    </row>
    <row r="1188" spans="1:18">
      <c r="A1188" s="45"/>
      <c r="B1188" s="102" t="s">
        <v>1427</v>
      </c>
      <c r="C1188" s="101" t="s">
        <v>75</v>
      </c>
      <c r="D1188" s="69" t="s">
        <v>76</v>
      </c>
      <c r="E1188" s="43" t="s">
        <v>42</v>
      </c>
      <c r="F1188" s="43">
        <v>1</v>
      </c>
      <c r="G1188" s="44">
        <v>5</v>
      </c>
      <c r="H1188" s="44">
        <v>5</v>
      </c>
      <c r="I1188" s="44">
        <v>5</v>
      </c>
      <c r="J1188" s="44"/>
      <c r="K1188" s="44"/>
      <c r="L1188" s="44"/>
      <c r="M1188" s="44"/>
      <c r="N1188" s="44"/>
      <c r="O1188" s="44"/>
      <c r="P1188" s="41" t="s">
        <v>1422</v>
      </c>
      <c r="Q1188" s="43" t="s">
        <v>1425</v>
      </c>
      <c r="R1188" s="55"/>
    </row>
    <row r="1189" spans="1:18">
      <c r="A1189" s="45"/>
      <c r="B1189" s="102" t="s">
        <v>1428</v>
      </c>
      <c r="C1189" s="97" t="s">
        <v>126</v>
      </c>
      <c r="D1189" s="179" t="s">
        <v>127</v>
      </c>
      <c r="E1189" s="43" t="s">
        <v>42</v>
      </c>
      <c r="F1189" s="43">
        <v>1</v>
      </c>
      <c r="G1189" s="44">
        <v>5</v>
      </c>
      <c r="H1189" s="44">
        <v>5</v>
      </c>
      <c r="I1189" s="44">
        <v>5</v>
      </c>
      <c r="J1189" s="44"/>
      <c r="K1189" s="44"/>
      <c r="L1189" s="44"/>
      <c r="M1189" s="44"/>
      <c r="N1189" s="44"/>
      <c r="O1189" s="44"/>
      <c r="P1189" s="41" t="s">
        <v>1422</v>
      </c>
      <c r="Q1189" s="43" t="s">
        <v>1425</v>
      </c>
      <c r="R1189" s="55"/>
    </row>
    <row r="1190" spans="1:18">
      <c r="A1190" s="45"/>
      <c r="B1190" s="102" t="s">
        <v>1429</v>
      </c>
      <c r="C1190" s="97" t="s">
        <v>347</v>
      </c>
      <c r="D1190" s="179" t="s">
        <v>346</v>
      </c>
      <c r="E1190" s="43" t="s">
        <v>54</v>
      </c>
      <c r="F1190" s="43">
        <v>1</v>
      </c>
      <c r="G1190" s="44">
        <v>2</v>
      </c>
      <c r="H1190" s="44">
        <v>2</v>
      </c>
      <c r="I1190" s="44">
        <v>2</v>
      </c>
      <c r="J1190" s="44"/>
      <c r="K1190" s="44"/>
      <c r="L1190" s="44"/>
      <c r="M1190" s="44"/>
      <c r="N1190" s="44"/>
      <c r="O1190" s="44"/>
      <c r="P1190" s="41" t="s">
        <v>1422</v>
      </c>
      <c r="Q1190" s="43" t="s">
        <v>1425</v>
      </c>
      <c r="R1190" s="55"/>
    </row>
    <row r="1191" spans="1:18">
      <c r="A1191" s="45"/>
      <c r="B1191" s="102" t="s">
        <v>473</v>
      </c>
      <c r="C1191" s="41" t="s">
        <v>49</v>
      </c>
      <c r="D1191" s="42" t="s">
        <v>50</v>
      </c>
      <c r="E1191" s="43" t="s">
        <v>989</v>
      </c>
      <c r="F1191" s="43">
        <v>6</v>
      </c>
      <c r="G1191" s="44">
        <v>0.0148</v>
      </c>
      <c r="H1191" s="44">
        <v>0.0148</v>
      </c>
      <c r="I1191" s="44">
        <v>0.0148</v>
      </c>
      <c r="J1191" s="44"/>
      <c r="K1191" s="44"/>
      <c r="L1191" s="44"/>
      <c r="M1191" s="44"/>
      <c r="N1191" s="44"/>
      <c r="O1191" s="44"/>
      <c r="P1191" s="41"/>
      <c r="Q1191" s="43" t="s">
        <v>1425</v>
      </c>
      <c r="R1191" s="55"/>
    </row>
    <row r="1192" spans="1:18">
      <c r="A1192" s="56"/>
      <c r="B1192" s="102" t="s">
        <v>1430</v>
      </c>
      <c r="C1192" s="41" t="s">
        <v>196</v>
      </c>
      <c r="D1192" s="42" t="s">
        <v>197</v>
      </c>
      <c r="E1192" s="43" t="s">
        <v>42</v>
      </c>
      <c r="F1192" s="43">
        <v>1</v>
      </c>
      <c r="G1192" s="44">
        <v>12</v>
      </c>
      <c r="H1192" s="44">
        <v>12</v>
      </c>
      <c r="I1192" s="44">
        <v>12</v>
      </c>
      <c r="J1192" s="44"/>
      <c r="K1192" s="44"/>
      <c r="L1192" s="44"/>
      <c r="M1192" s="44"/>
      <c r="N1192" s="44"/>
      <c r="O1192" s="44"/>
      <c r="P1192" s="41"/>
      <c r="Q1192" s="43" t="s">
        <v>1425</v>
      </c>
      <c r="R1192" s="55"/>
    </row>
    <row r="1193" ht="24" spans="1:18">
      <c r="A1193" s="40" t="s">
        <v>1431</v>
      </c>
      <c r="B1193" s="102" t="s">
        <v>1432</v>
      </c>
      <c r="C1193" s="41" t="s">
        <v>1433</v>
      </c>
      <c r="D1193" s="42" t="s">
        <v>1434</v>
      </c>
      <c r="E1193" s="43" t="s">
        <v>1435</v>
      </c>
      <c r="F1193" s="43">
        <v>12</v>
      </c>
      <c r="G1193" s="44">
        <v>25</v>
      </c>
      <c r="H1193" s="44">
        <v>300</v>
      </c>
      <c r="I1193" s="44"/>
      <c r="J1193" s="44"/>
      <c r="K1193" s="44"/>
      <c r="L1193" s="44"/>
      <c r="M1193" s="44">
        <v>300</v>
      </c>
      <c r="N1193" s="44"/>
      <c r="O1193" s="44"/>
      <c r="P1193" s="41" t="s">
        <v>1432</v>
      </c>
      <c r="Q1193" s="43" t="s">
        <v>1436</v>
      </c>
      <c r="R1193" s="55"/>
    </row>
    <row r="1194" spans="1:18">
      <c r="A1194" s="56"/>
      <c r="B1194" s="102" t="s">
        <v>1437</v>
      </c>
      <c r="C1194" s="41" t="s">
        <v>1438</v>
      </c>
      <c r="D1194" s="42" t="s">
        <v>1439</v>
      </c>
      <c r="E1194" s="43" t="s">
        <v>124</v>
      </c>
      <c r="F1194" s="43">
        <v>900</v>
      </c>
      <c r="G1194" s="44">
        <v>0.18</v>
      </c>
      <c r="H1194" s="44">
        <v>162</v>
      </c>
      <c r="I1194" s="44">
        <v>162</v>
      </c>
      <c r="J1194" s="44"/>
      <c r="K1194" s="44"/>
      <c r="L1194" s="44"/>
      <c r="M1194" s="44"/>
      <c r="N1194" s="44"/>
      <c r="O1194" s="44"/>
      <c r="P1194" s="41" t="s">
        <v>1437</v>
      </c>
      <c r="Q1194" s="43" t="s">
        <v>1440</v>
      </c>
      <c r="R1194" s="55"/>
    </row>
    <row r="1195" ht="24" spans="1:18">
      <c r="A1195" s="41" t="s">
        <v>1441</v>
      </c>
      <c r="B1195" s="41" t="s">
        <v>1442</v>
      </c>
      <c r="C1195" s="41" t="s">
        <v>315</v>
      </c>
      <c r="D1195" s="42" t="s">
        <v>416</v>
      </c>
      <c r="E1195" s="43" t="s">
        <v>128</v>
      </c>
      <c r="F1195" s="43">
        <v>3</v>
      </c>
      <c r="G1195" s="44">
        <v>0.21</v>
      </c>
      <c r="H1195" s="44">
        <f>G1195*F1195</f>
        <v>0.63</v>
      </c>
      <c r="I1195" s="44">
        <v>0.63</v>
      </c>
      <c r="J1195" s="44"/>
      <c r="K1195" s="44"/>
      <c r="L1195" s="44"/>
      <c r="M1195" s="44"/>
      <c r="N1195" s="44"/>
      <c r="O1195" s="44"/>
      <c r="P1195" s="41" t="s">
        <v>154</v>
      </c>
      <c r="Q1195" s="178">
        <v>43475</v>
      </c>
      <c r="R1195" s="55"/>
    </row>
    <row r="1196" spans="1:18">
      <c r="A1196" s="41"/>
      <c r="B1196" s="41"/>
      <c r="C1196" s="41" t="s">
        <v>1015</v>
      </c>
      <c r="D1196" s="42" t="s">
        <v>1016</v>
      </c>
      <c r="E1196" s="43" t="s">
        <v>128</v>
      </c>
      <c r="F1196" s="43">
        <v>1</v>
      </c>
      <c r="G1196" s="44">
        <v>0.12</v>
      </c>
      <c r="H1196" s="44">
        <v>0.12</v>
      </c>
      <c r="I1196" s="44">
        <v>0.12</v>
      </c>
      <c r="J1196" s="44"/>
      <c r="K1196" s="44"/>
      <c r="L1196" s="44"/>
      <c r="M1196" s="44"/>
      <c r="N1196" s="44"/>
      <c r="O1196" s="44"/>
      <c r="P1196" s="41" t="s">
        <v>154</v>
      </c>
      <c r="Q1196" s="178">
        <v>43475</v>
      </c>
      <c r="R1196" s="55"/>
    </row>
    <row r="1197" ht="24" spans="1:18">
      <c r="A1197" s="41"/>
      <c r="B1197" s="41" t="s">
        <v>1443</v>
      </c>
      <c r="C1197" s="69" t="s">
        <v>153</v>
      </c>
      <c r="D1197" s="42" t="s">
        <v>152</v>
      </c>
      <c r="E1197" s="43" t="s">
        <v>28</v>
      </c>
      <c r="F1197" s="43">
        <v>1</v>
      </c>
      <c r="G1197" s="44">
        <v>4.5</v>
      </c>
      <c r="H1197" s="44">
        <v>4.5</v>
      </c>
      <c r="I1197" s="44">
        <v>4.5</v>
      </c>
      <c r="J1197" s="44"/>
      <c r="K1197" s="44"/>
      <c r="L1197" s="44"/>
      <c r="M1197" s="44"/>
      <c r="N1197" s="44"/>
      <c r="O1197" s="44"/>
      <c r="P1197" s="41" t="s">
        <v>154</v>
      </c>
      <c r="Q1197" s="178">
        <v>43499</v>
      </c>
      <c r="R1197" s="55"/>
    </row>
    <row r="1198" ht="24" spans="1:18">
      <c r="A1198" s="41"/>
      <c r="B1198" s="41" t="s">
        <v>1442</v>
      </c>
      <c r="C1198" s="41" t="s">
        <v>75</v>
      </c>
      <c r="D1198" s="42" t="s">
        <v>76</v>
      </c>
      <c r="E1198" s="43" t="s">
        <v>28</v>
      </c>
      <c r="F1198" s="43">
        <v>1</v>
      </c>
      <c r="G1198" s="44">
        <v>4.4</v>
      </c>
      <c r="H1198" s="44">
        <v>4.4</v>
      </c>
      <c r="I1198" s="44">
        <v>4.4</v>
      </c>
      <c r="J1198" s="44"/>
      <c r="K1198" s="44"/>
      <c r="L1198" s="44"/>
      <c r="M1198" s="44"/>
      <c r="N1198" s="44"/>
      <c r="O1198" s="44"/>
      <c r="P1198" s="41" t="s">
        <v>154</v>
      </c>
      <c r="Q1198" s="178">
        <v>43499</v>
      </c>
      <c r="R1198" s="55"/>
    </row>
    <row r="1199" spans="1:18">
      <c r="A1199" s="41"/>
      <c r="B1199" s="41" t="s">
        <v>1444</v>
      </c>
      <c r="C1199" s="41" t="s">
        <v>157</v>
      </c>
      <c r="D1199" s="42" t="s">
        <v>156</v>
      </c>
      <c r="E1199" s="43" t="s">
        <v>128</v>
      </c>
      <c r="F1199" s="43">
        <v>1</v>
      </c>
      <c r="G1199" s="44">
        <v>0.55</v>
      </c>
      <c r="H1199" s="44">
        <v>0.55</v>
      </c>
      <c r="I1199" s="44">
        <v>0.55</v>
      </c>
      <c r="J1199" s="44"/>
      <c r="K1199" s="44"/>
      <c r="L1199" s="44"/>
      <c r="M1199" s="44"/>
      <c r="N1199" s="44"/>
      <c r="O1199" s="44"/>
      <c r="P1199" s="41" t="s">
        <v>154</v>
      </c>
      <c r="Q1199" s="178">
        <v>43539</v>
      </c>
      <c r="R1199" s="55"/>
    </row>
    <row r="1200" spans="1:18">
      <c r="A1200" s="41"/>
      <c r="B1200" s="41"/>
      <c r="C1200" s="41" t="s">
        <v>1015</v>
      </c>
      <c r="D1200" s="42" t="s">
        <v>1016</v>
      </c>
      <c r="E1200" s="43" t="s">
        <v>128</v>
      </c>
      <c r="F1200" s="43">
        <v>1</v>
      </c>
      <c r="G1200" s="44">
        <v>0.13</v>
      </c>
      <c r="H1200" s="44">
        <v>0.13</v>
      </c>
      <c r="I1200" s="44">
        <v>0.13</v>
      </c>
      <c r="J1200" s="44"/>
      <c r="K1200" s="44"/>
      <c r="L1200" s="44"/>
      <c r="M1200" s="44"/>
      <c r="N1200" s="44"/>
      <c r="O1200" s="44"/>
      <c r="P1200" s="41" t="s">
        <v>154</v>
      </c>
      <c r="Q1200" s="178">
        <v>43539</v>
      </c>
      <c r="R1200" s="55"/>
    </row>
    <row r="1201" spans="1:18">
      <c r="A1201" s="41"/>
      <c r="B1201" s="41"/>
      <c r="C1201" s="41" t="s">
        <v>315</v>
      </c>
      <c r="D1201" s="42" t="s">
        <v>416</v>
      </c>
      <c r="E1201" s="43" t="s">
        <v>128</v>
      </c>
      <c r="F1201" s="43">
        <v>1</v>
      </c>
      <c r="G1201" s="44">
        <v>0.22</v>
      </c>
      <c r="H1201" s="44">
        <v>0.22</v>
      </c>
      <c r="I1201" s="44">
        <v>0.22</v>
      </c>
      <c r="J1201" s="44"/>
      <c r="K1201" s="44"/>
      <c r="L1201" s="44"/>
      <c r="M1201" s="44"/>
      <c r="N1201" s="44"/>
      <c r="O1201" s="44"/>
      <c r="P1201" s="41" t="s">
        <v>154</v>
      </c>
      <c r="Q1201" s="178">
        <v>43539</v>
      </c>
      <c r="R1201" s="55"/>
    </row>
    <row r="1202" ht="24" spans="1:18">
      <c r="A1202" s="41"/>
      <c r="B1202" s="41" t="s">
        <v>1445</v>
      </c>
      <c r="C1202" s="41" t="s">
        <v>236</v>
      </c>
      <c r="D1202" s="42" t="s">
        <v>431</v>
      </c>
      <c r="E1202" s="43" t="s">
        <v>28</v>
      </c>
      <c r="F1202" s="43">
        <v>1</v>
      </c>
      <c r="G1202" s="44">
        <v>3.8</v>
      </c>
      <c r="H1202" s="44">
        <v>3.8</v>
      </c>
      <c r="I1202" s="44">
        <v>3.8</v>
      </c>
      <c r="J1202" s="44"/>
      <c r="K1202" s="44"/>
      <c r="L1202" s="44"/>
      <c r="M1202" s="44"/>
      <c r="N1202" s="44"/>
      <c r="O1202" s="44"/>
      <c r="P1202" s="41" t="s">
        <v>154</v>
      </c>
      <c r="Q1202" s="178">
        <v>43563</v>
      </c>
      <c r="R1202" s="55"/>
    </row>
    <row r="1203" spans="1:18">
      <c r="A1203" s="41"/>
      <c r="B1203" s="41" t="s">
        <v>1446</v>
      </c>
      <c r="C1203" s="41" t="s">
        <v>175</v>
      </c>
      <c r="D1203" s="42" t="s">
        <v>174</v>
      </c>
      <c r="E1203" s="43" t="s">
        <v>128</v>
      </c>
      <c r="F1203" s="43">
        <v>2</v>
      </c>
      <c r="G1203" s="44">
        <v>0.078</v>
      </c>
      <c r="H1203" s="44">
        <f>G1203*F1203</f>
        <v>0.156</v>
      </c>
      <c r="I1203" s="44">
        <v>0.156</v>
      </c>
      <c r="J1203" s="44"/>
      <c r="K1203" s="44"/>
      <c r="L1203" s="44"/>
      <c r="M1203" s="44"/>
      <c r="N1203" s="44"/>
      <c r="O1203" s="44"/>
      <c r="P1203" s="41" t="s">
        <v>154</v>
      </c>
      <c r="Q1203" s="178">
        <v>43683</v>
      </c>
      <c r="R1203" s="55"/>
    </row>
    <row r="1204" spans="1:18">
      <c r="A1204" s="41"/>
      <c r="B1204" s="41"/>
      <c r="C1204" s="41"/>
      <c r="D1204" s="42" t="s">
        <v>694</v>
      </c>
      <c r="E1204" s="43" t="s">
        <v>128</v>
      </c>
      <c r="F1204" s="43">
        <v>2</v>
      </c>
      <c r="G1204" s="44">
        <v>0.2</v>
      </c>
      <c r="H1204" s="44">
        <f>G1204*F1204</f>
        <v>0.4</v>
      </c>
      <c r="I1204" s="44">
        <v>0.4</v>
      </c>
      <c r="J1204" s="44"/>
      <c r="K1204" s="44"/>
      <c r="L1204" s="44"/>
      <c r="M1204" s="44"/>
      <c r="N1204" s="44"/>
      <c r="O1204" s="44"/>
      <c r="P1204" s="41" t="s">
        <v>154</v>
      </c>
      <c r="Q1204" s="178">
        <v>43683</v>
      </c>
      <c r="R1204" s="55" t="s">
        <v>1447</v>
      </c>
    </row>
    <row r="1205" spans="1:18">
      <c r="A1205" s="41"/>
      <c r="B1205" s="41" t="s">
        <v>1448</v>
      </c>
      <c r="C1205" s="41" t="s">
        <v>1015</v>
      </c>
      <c r="D1205" s="42" t="s">
        <v>1016</v>
      </c>
      <c r="E1205" s="43" t="s">
        <v>128</v>
      </c>
      <c r="F1205" s="43">
        <v>2</v>
      </c>
      <c r="G1205" s="44">
        <v>0.12</v>
      </c>
      <c r="H1205" s="44">
        <f>F1205*G1205</f>
        <v>0.24</v>
      </c>
      <c r="I1205" s="44">
        <v>0.24</v>
      </c>
      <c r="J1205" s="44"/>
      <c r="K1205" s="44"/>
      <c r="L1205" s="44"/>
      <c r="M1205" s="44"/>
      <c r="N1205" s="44"/>
      <c r="O1205" s="44"/>
      <c r="P1205" s="41" t="s">
        <v>154</v>
      </c>
      <c r="Q1205" s="178">
        <v>43720</v>
      </c>
      <c r="R1205" s="55"/>
    </row>
    <row r="1206" spans="1:18">
      <c r="A1206" s="41"/>
      <c r="B1206" s="41"/>
      <c r="C1206" s="41" t="s">
        <v>184</v>
      </c>
      <c r="D1206" s="42" t="s">
        <v>238</v>
      </c>
      <c r="E1206" s="43" t="s">
        <v>128</v>
      </c>
      <c r="F1206" s="43">
        <v>2</v>
      </c>
      <c r="G1206" s="44">
        <v>0.6</v>
      </c>
      <c r="H1206" s="44">
        <f>G1206*F1206</f>
        <v>1.2</v>
      </c>
      <c r="I1206" s="44">
        <v>1.2</v>
      </c>
      <c r="J1206" s="44"/>
      <c r="K1206" s="44"/>
      <c r="L1206" s="44"/>
      <c r="M1206" s="44"/>
      <c r="N1206" s="44"/>
      <c r="O1206" s="44"/>
      <c r="P1206" s="41" t="s">
        <v>154</v>
      </c>
      <c r="Q1206" s="83">
        <v>43720</v>
      </c>
      <c r="R1206" s="55"/>
    </row>
    <row r="1207" spans="1:18">
      <c r="A1207" s="41"/>
      <c r="B1207" s="41"/>
      <c r="C1207" s="41" t="s">
        <v>164</v>
      </c>
      <c r="D1207" s="42" t="s">
        <v>163</v>
      </c>
      <c r="E1207" s="43" t="s">
        <v>128</v>
      </c>
      <c r="F1207" s="43">
        <v>2</v>
      </c>
      <c r="G1207" s="44">
        <v>0.6</v>
      </c>
      <c r="H1207" s="44">
        <f>F1207*G1207</f>
        <v>1.2</v>
      </c>
      <c r="I1207" s="44">
        <v>1.2</v>
      </c>
      <c r="J1207" s="44"/>
      <c r="K1207" s="44"/>
      <c r="L1207" s="44"/>
      <c r="M1207" s="44"/>
      <c r="N1207" s="44"/>
      <c r="O1207" s="44"/>
      <c r="P1207" s="41" t="s">
        <v>154</v>
      </c>
      <c r="Q1207" s="83">
        <v>43720</v>
      </c>
      <c r="R1207" s="55"/>
    </row>
    <row r="1208" spans="1:18">
      <c r="A1208" s="41"/>
      <c r="B1208" s="41"/>
      <c r="C1208" s="41" t="s">
        <v>899</v>
      </c>
      <c r="D1208" s="42" t="s">
        <v>256</v>
      </c>
      <c r="E1208" s="43" t="s">
        <v>128</v>
      </c>
      <c r="F1208" s="43">
        <v>2</v>
      </c>
      <c r="G1208" s="44">
        <v>0.6</v>
      </c>
      <c r="H1208" s="44">
        <f>F1208*G1208</f>
        <v>1.2</v>
      </c>
      <c r="I1208" s="44">
        <v>1.2</v>
      </c>
      <c r="J1208" s="44"/>
      <c r="K1208" s="44"/>
      <c r="L1208" s="44"/>
      <c r="M1208" s="44"/>
      <c r="N1208" s="44"/>
      <c r="O1208" s="44"/>
      <c r="P1208" s="41" t="s">
        <v>154</v>
      </c>
      <c r="Q1208" s="83">
        <v>43720</v>
      </c>
      <c r="R1208" s="55"/>
    </row>
    <row r="1209" spans="1:18">
      <c r="A1209" s="41"/>
      <c r="B1209" s="41"/>
      <c r="C1209" s="41" t="s">
        <v>171</v>
      </c>
      <c r="D1209" s="42" t="s">
        <v>345</v>
      </c>
      <c r="E1209" s="43" t="s">
        <v>128</v>
      </c>
      <c r="F1209" s="43">
        <v>2</v>
      </c>
      <c r="G1209" s="44">
        <v>0.25</v>
      </c>
      <c r="H1209" s="44">
        <f>F1209*G1209</f>
        <v>0.5</v>
      </c>
      <c r="I1209" s="44">
        <v>0.5</v>
      </c>
      <c r="J1209" s="44"/>
      <c r="K1209" s="44"/>
      <c r="L1209" s="44"/>
      <c r="M1209" s="44"/>
      <c r="N1209" s="44"/>
      <c r="O1209" s="44"/>
      <c r="P1209" s="41" t="s">
        <v>154</v>
      </c>
      <c r="Q1209" s="83">
        <v>43720</v>
      </c>
      <c r="R1209" s="55"/>
    </row>
    <row r="1210" spans="1:18">
      <c r="A1210" s="41"/>
      <c r="B1210" s="41" t="s">
        <v>1449</v>
      </c>
      <c r="C1210" s="41" t="s">
        <v>166</v>
      </c>
      <c r="D1210" s="42" t="s">
        <v>229</v>
      </c>
      <c r="E1210" s="43" t="s">
        <v>28</v>
      </c>
      <c r="F1210" s="43">
        <v>1</v>
      </c>
      <c r="G1210" s="44">
        <v>1</v>
      </c>
      <c r="H1210" s="44">
        <v>1</v>
      </c>
      <c r="I1210" s="44">
        <v>1</v>
      </c>
      <c r="J1210" s="44"/>
      <c r="K1210" s="44"/>
      <c r="L1210" s="44"/>
      <c r="M1210" s="44"/>
      <c r="N1210" s="44"/>
      <c r="O1210" s="44"/>
      <c r="P1210" s="41" t="s">
        <v>154</v>
      </c>
      <c r="Q1210" s="178">
        <v>43757</v>
      </c>
      <c r="R1210" s="55"/>
    </row>
    <row r="1211" spans="1:18">
      <c r="A1211" s="41"/>
      <c r="B1211" s="41"/>
      <c r="C1211" s="41" t="s">
        <v>236</v>
      </c>
      <c r="D1211" s="42" t="s">
        <v>431</v>
      </c>
      <c r="E1211" s="43" t="s">
        <v>28</v>
      </c>
      <c r="F1211" s="43">
        <v>1</v>
      </c>
      <c r="G1211" s="44">
        <v>1.5</v>
      </c>
      <c r="H1211" s="44">
        <v>1.5</v>
      </c>
      <c r="I1211" s="44">
        <v>1.5</v>
      </c>
      <c r="J1211" s="44"/>
      <c r="K1211" s="44"/>
      <c r="L1211" s="44"/>
      <c r="M1211" s="44"/>
      <c r="N1211" s="44"/>
      <c r="O1211" s="44"/>
      <c r="P1211" s="41" t="s">
        <v>154</v>
      </c>
      <c r="Q1211" s="178">
        <v>43757</v>
      </c>
      <c r="R1211" s="55"/>
    </row>
    <row r="1212" ht="24" spans="1:18">
      <c r="A1212" s="41"/>
      <c r="B1212" s="41" t="s">
        <v>1450</v>
      </c>
      <c r="C1212" s="41" t="s">
        <v>69</v>
      </c>
      <c r="D1212" s="42" t="s">
        <v>70</v>
      </c>
      <c r="E1212" s="43" t="s">
        <v>28</v>
      </c>
      <c r="F1212" s="43">
        <v>1</v>
      </c>
      <c r="G1212" s="44">
        <v>3.2</v>
      </c>
      <c r="H1212" s="44">
        <v>3.2</v>
      </c>
      <c r="I1212" s="44">
        <v>3.2</v>
      </c>
      <c r="J1212" s="44"/>
      <c r="K1212" s="44"/>
      <c r="L1212" s="44"/>
      <c r="M1212" s="44"/>
      <c r="N1212" s="44"/>
      <c r="O1212" s="44"/>
      <c r="P1212" s="41" t="s">
        <v>154</v>
      </c>
      <c r="Q1212" s="178">
        <v>43815</v>
      </c>
      <c r="R1212" s="55"/>
    </row>
    <row r="1213" spans="1:18">
      <c r="A1213" s="236" t="s">
        <v>1451</v>
      </c>
      <c r="B1213" s="236" t="s">
        <v>1452</v>
      </c>
      <c r="C1213" s="236" t="s">
        <v>69</v>
      </c>
      <c r="D1213" s="237" t="s">
        <v>1453</v>
      </c>
      <c r="E1213" s="238" t="s">
        <v>28</v>
      </c>
      <c r="F1213" s="238">
        <v>30</v>
      </c>
      <c r="G1213" s="239">
        <v>0.24</v>
      </c>
      <c r="H1213" s="239">
        <v>7.2</v>
      </c>
      <c r="I1213" s="239">
        <v>7.2</v>
      </c>
      <c r="J1213" s="239"/>
      <c r="K1213" s="239"/>
      <c r="L1213" s="239"/>
      <c r="M1213" s="239"/>
      <c r="N1213" s="239"/>
      <c r="O1213" s="239"/>
      <c r="P1213" s="236" t="s">
        <v>1454</v>
      </c>
      <c r="Q1213" s="238" t="s">
        <v>1455</v>
      </c>
      <c r="R1213" s="241" t="s">
        <v>652</v>
      </c>
    </row>
    <row r="1214" spans="1:18">
      <c r="A1214" s="236"/>
      <c r="B1214" s="236" t="s">
        <v>1452</v>
      </c>
      <c r="C1214" s="236" t="s">
        <v>69</v>
      </c>
      <c r="D1214" s="237" t="s">
        <v>1453</v>
      </c>
      <c r="E1214" s="238" t="s">
        <v>28</v>
      </c>
      <c r="F1214" s="238">
        <v>20</v>
      </c>
      <c r="G1214" s="239">
        <v>0.44</v>
      </c>
      <c r="H1214" s="239">
        <v>8.8</v>
      </c>
      <c r="I1214" s="239">
        <v>8.8</v>
      </c>
      <c r="J1214" s="239"/>
      <c r="K1214" s="239"/>
      <c r="L1214" s="239"/>
      <c r="M1214" s="239"/>
      <c r="N1214" s="239"/>
      <c r="O1214" s="239"/>
      <c r="P1214" s="236" t="s">
        <v>1456</v>
      </c>
      <c r="Q1214" s="238" t="s">
        <v>856</v>
      </c>
      <c r="R1214" s="241" t="s">
        <v>652</v>
      </c>
    </row>
    <row r="1215" spans="1:18">
      <c r="A1215" s="236"/>
      <c r="B1215" s="236" t="s">
        <v>183</v>
      </c>
      <c r="C1215" s="236" t="s">
        <v>184</v>
      </c>
      <c r="D1215" s="237" t="s">
        <v>238</v>
      </c>
      <c r="E1215" s="238" t="s">
        <v>128</v>
      </c>
      <c r="F1215" s="238">
        <v>5</v>
      </c>
      <c r="G1215" s="239">
        <v>0.52</v>
      </c>
      <c r="H1215" s="239">
        <v>2.6</v>
      </c>
      <c r="I1215" s="239">
        <v>2.6</v>
      </c>
      <c r="J1215" s="239"/>
      <c r="K1215" s="239"/>
      <c r="L1215" s="239"/>
      <c r="M1215" s="239"/>
      <c r="N1215" s="239"/>
      <c r="O1215" s="239"/>
      <c r="P1215" s="236" t="s">
        <v>1456</v>
      </c>
      <c r="Q1215" s="238" t="s">
        <v>809</v>
      </c>
      <c r="R1215" s="241" t="s">
        <v>652</v>
      </c>
    </row>
    <row r="1216" spans="1:18">
      <c r="A1216" s="236"/>
      <c r="B1216" s="236" t="s">
        <v>914</v>
      </c>
      <c r="C1216" s="240" t="s">
        <v>164</v>
      </c>
      <c r="D1216" s="237" t="s">
        <v>163</v>
      </c>
      <c r="E1216" s="238" t="s">
        <v>128</v>
      </c>
      <c r="F1216" s="238">
        <v>5</v>
      </c>
      <c r="G1216" s="239">
        <v>0.6</v>
      </c>
      <c r="H1216" s="239">
        <v>3</v>
      </c>
      <c r="I1216" s="239">
        <v>3</v>
      </c>
      <c r="J1216" s="239"/>
      <c r="K1216" s="239"/>
      <c r="L1216" s="239"/>
      <c r="M1216" s="239"/>
      <c r="N1216" s="239"/>
      <c r="O1216" s="239"/>
      <c r="P1216" s="236" t="s">
        <v>1456</v>
      </c>
      <c r="Q1216" s="238" t="s">
        <v>809</v>
      </c>
      <c r="R1216" s="241" t="s">
        <v>652</v>
      </c>
    </row>
    <row r="1217" spans="1:18">
      <c r="A1217" s="236"/>
      <c r="B1217" s="236" t="s">
        <v>1457</v>
      </c>
      <c r="C1217" s="236" t="s">
        <v>220</v>
      </c>
      <c r="D1217" s="237" t="s">
        <v>388</v>
      </c>
      <c r="E1217" s="238" t="s">
        <v>138</v>
      </c>
      <c r="F1217" s="238">
        <v>3</v>
      </c>
      <c r="G1217" s="239">
        <v>1.0667</v>
      </c>
      <c r="H1217" s="239">
        <v>3.2</v>
      </c>
      <c r="I1217" s="239">
        <v>3.2</v>
      </c>
      <c r="J1217" s="239"/>
      <c r="K1217" s="239"/>
      <c r="L1217" s="239"/>
      <c r="M1217" s="239"/>
      <c r="N1217" s="239"/>
      <c r="O1217" s="239"/>
      <c r="P1217" s="236" t="s">
        <v>1454</v>
      </c>
      <c r="Q1217" s="238" t="s">
        <v>856</v>
      </c>
      <c r="R1217" s="241" t="s">
        <v>652</v>
      </c>
    </row>
    <row r="1218" spans="1:18">
      <c r="A1218" s="154" t="s">
        <v>129</v>
      </c>
      <c r="B1218" s="154" t="s">
        <v>1458</v>
      </c>
      <c r="C1218" s="154" t="s">
        <v>164</v>
      </c>
      <c r="D1218" s="155" t="s">
        <v>163</v>
      </c>
      <c r="E1218" s="156" t="s">
        <v>28</v>
      </c>
      <c r="F1218" s="156">
        <v>1</v>
      </c>
      <c r="G1218" s="157">
        <v>74.1</v>
      </c>
      <c r="H1218" s="157">
        <v>74.10091</v>
      </c>
      <c r="I1218" s="157"/>
      <c r="J1218" s="157">
        <v>74.1</v>
      </c>
      <c r="K1218" s="157"/>
      <c r="L1218" s="157"/>
      <c r="M1218" s="157"/>
      <c r="N1218" s="157"/>
      <c r="O1218" s="157"/>
      <c r="P1218" s="154" t="s">
        <v>326</v>
      </c>
      <c r="Q1218" s="156">
        <v>2019.1</v>
      </c>
      <c r="R1218" s="255"/>
    </row>
    <row r="1219" spans="1:18">
      <c r="A1219" s="154"/>
      <c r="B1219" s="154" t="s">
        <v>1459</v>
      </c>
      <c r="C1219" s="154" t="s">
        <v>1460</v>
      </c>
      <c r="D1219" s="155" t="s">
        <v>1461</v>
      </c>
      <c r="E1219" s="156" t="s">
        <v>42</v>
      </c>
      <c r="F1219" s="156">
        <v>1</v>
      </c>
      <c r="G1219" s="157">
        <v>110.32</v>
      </c>
      <c r="H1219" s="157">
        <v>110.323</v>
      </c>
      <c r="I1219" s="157"/>
      <c r="J1219" s="157">
        <v>110.32</v>
      </c>
      <c r="K1219" s="157"/>
      <c r="L1219" s="157"/>
      <c r="M1219" s="157"/>
      <c r="N1219" s="157"/>
      <c r="O1219" s="157"/>
      <c r="P1219" s="154" t="s">
        <v>326</v>
      </c>
      <c r="Q1219" s="156">
        <v>2019.1</v>
      </c>
      <c r="R1219" s="255"/>
    </row>
    <row r="1220" spans="1:18">
      <c r="A1220" s="154"/>
      <c r="B1220" s="154" t="s">
        <v>541</v>
      </c>
      <c r="C1220" s="154" t="s">
        <v>55</v>
      </c>
      <c r="D1220" s="155" t="s">
        <v>56</v>
      </c>
      <c r="E1220" s="156" t="s">
        <v>28</v>
      </c>
      <c r="F1220" s="156">
        <v>1</v>
      </c>
      <c r="G1220" s="157">
        <v>4.96</v>
      </c>
      <c r="H1220" s="157">
        <v>4.96</v>
      </c>
      <c r="I1220" s="157"/>
      <c r="J1220" s="157">
        <v>4.96</v>
      </c>
      <c r="K1220" s="157"/>
      <c r="L1220" s="157"/>
      <c r="M1220" s="157"/>
      <c r="N1220" s="157"/>
      <c r="O1220" s="157"/>
      <c r="P1220" s="154" t="s">
        <v>326</v>
      </c>
      <c r="Q1220" s="156">
        <v>2019.2</v>
      </c>
      <c r="R1220" s="255"/>
    </row>
    <row r="1221" spans="1:18">
      <c r="A1221" s="154"/>
      <c r="B1221" s="154" t="s">
        <v>641</v>
      </c>
      <c r="C1221" s="154" t="s">
        <v>236</v>
      </c>
      <c r="D1221" s="155" t="s">
        <v>431</v>
      </c>
      <c r="E1221" s="156" t="s">
        <v>28</v>
      </c>
      <c r="F1221" s="156">
        <v>1</v>
      </c>
      <c r="G1221" s="157">
        <v>4.98</v>
      </c>
      <c r="H1221" s="157">
        <v>4.98</v>
      </c>
      <c r="I1221" s="157"/>
      <c r="J1221" s="157">
        <v>4.98</v>
      </c>
      <c r="K1221" s="157"/>
      <c r="L1221" s="157"/>
      <c r="M1221" s="157"/>
      <c r="N1221" s="157"/>
      <c r="O1221" s="157"/>
      <c r="P1221" s="154" t="s">
        <v>326</v>
      </c>
      <c r="Q1221" s="156">
        <v>2019.2</v>
      </c>
      <c r="R1221" s="255"/>
    </row>
    <row r="1222" spans="1:18">
      <c r="A1222" s="154"/>
      <c r="B1222" s="154" t="s">
        <v>1462</v>
      </c>
      <c r="C1222" s="154" t="s">
        <v>157</v>
      </c>
      <c r="D1222" s="155" t="s">
        <v>156</v>
      </c>
      <c r="E1222" s="156" t="s">
        <v>28</v>
      </c>
      <c r="F1222" s="156">
        <v>1</v>
      </c>
      <c r="G1222" s="157">
        <v>4.95</v>
      </c>
      <c r="H1222" s="157">
        <v>4.95</v>
      </c>
      <c r="I1222" s="157"/>
      <c r="J1222" s="157">
        <v>4.95</v>
      </c>
      <c r="K1222" s="157"/>
      <c r="L1222" s="157"/>
      <c r="M1222" s="157"/>
      <c r="N1222" s="157"/>
      <c r="O1222" s="157"/>
      <c r="P1222" s="154" t="s">
        <v>326</v>
      </c>
      <c r="Q1222" s="156">
        <v>2019.3</v>
      </c>
      <c r="R1222" s="255"/>
    </row>
    <row r="1223" spans="1:18">
      <c r="A1223" s="154"/>
      <c r="B1223" s="154" t="s">
        <v>640</v>
      </c>
      <c r="C1223" s="154" t="s">
        <v>49</v>
      </c>
      <c r="D1223" s="155" t="s">
        <v>50</v>
      </c>
      <c r="E1223" s="156" t="s">
        <v>28</v>
      </c>
      <c r="F1223" s="156">
        <v>1</v>
      </c>
      <c r="G1223" s="157">
        <v>5.5</v>
      </c>
      <c r="H1223" s="157">
        <v>5.5</v>
      </c>
      <c r="I1223" s="157"/>
      <c r="J1223" s="157">
        <v>5.5</v>
      </c>
      <c r="K1223" s="157"/>
      <c r="L1223" s="157"/>
      <c r="M1223" s="157"/>
      <c r="N1223" s="157"/>
      <c r="O1223" s="157"/>
      <c r="P1223" s="154" t="s">
        <v>326</v>
      </c>
      <c r="Q1223" s="156">
        <v>2019.3</v>
      </c>
      <c r="R1223" s="255"/>
    </row>
    <row r="1224" spans="1:18">
      <c r="A1224" s="154"/>
      <c r="B1224" s="154" t="s">
        <v>1463</v>
      </c>
      <c r="C1224" s="154" t="s">
        <v>173</v>
      </c>
      <c r="D1224" s="155" t="s">
        <v>172</v>
      </c>
      <c r="E1224" s="156" t="s">
        <v>28</v>
      </c>
      <c r="F1224" s="156">
        <v>1</v>
      </c>
      <c r="G1224" s="157">
        <v>2.4</v>
      </c>
      <c r="H1224" s="157">
        <v>2.4</v>
      </c>
      <c r="I1224" s="157"/>
      <c r="J1224" s="157">
        <v>2.4</v>
      </c>
      <c r="K1224" s="157"/>
      <c r="L1224" s="157"/>
      <c r="M1224" s="157"/>
      <c r="N1224" s="157"/>
      <c r="O1224" s="157"/>
      <c r="P1224" s="154" t="s">
        <v>326</v>
      </c>
      <c r="Q1224" s="156">
        <v>2019.3</v>
      </c>
      <c r="R1224" s="255"/>
    </row>
    <row r="1225" spans="1:18">
      <c r="A1225" s="154"/>
      <c r="B1225" s="154" t="s">
        <v>1464</v>
      </c>
      <c r="C1225" s="154" t="s">
        <v>184</v>
      </c>
      <c r="D1225" s="155" t="s">
        <v>238</v>
      </c>
      <c r="E1225" s="156" t="s">
        <v>28</v>
      </c>
      <c r="F1225" s="156">
        <v>1</v>
      </c>
      <c r="G1225" s="157">
        <v>31.75</v>
      </c>
      <c r="H1225" s="157">
        <v>31.75</v>
      </c>
      <c r="I1225" s="157"/>
      <c r="J1225" s="157">
        <v>31.75</v>
      </c>
      <c r="K1225" s="157"/>
      <c r="L1225" s="157"/>
      <c r="M1225" s="157"/>
      <c r="N1225" s="157"/>
      <c r="O1225" s="157"/>
      <c r="P1225" s="154" t="s">
        <v>326</v>
      </c>
      <c r="Q1225" s="156">
        <v>2019.4</v>
      </c>
      <c r="R1225" s="255"/>
    </row>
    <row r="1226" spans="1:18">
      <c r="A1226" s="154"/>
      <c r="B1226" s="154" t="s">
        <v>1465</v>
      </c>
      <c r="C1226" s="154" t="s">
        <v>236</v>
      </c>
      <c r="D1226" s="155" t="s">
        <v>431</v>
      </c>
      <c r="E1226" s="156" t="s">
        <v>28</v>
      </c>
      <c r="F1226" s="156">
        <v>1</v>
      </c>
      <c r="G1226" s="157">
        <v>24.5</v>
      </c>
      <c r="H1226" s="157">
        <v>24.5</v>
      </c>
      <c r="I1226" s="157"/>
      <c r="J1226" s="157">
        <v>24.5</v>
      </c>
      <c r="K1226" s="157"/>
      <c r="L1226" s="157"/>
      <c r="M1226" s="157"/>
      <c r="N1226" s="157"/>
      <c r="O1226" s="157"/>
      <c r="P1226" s="154" t="s">
        <v>326</v>
      </c>
      <c r="Q1226" s="156">
        <v>2019.4</v>
      </c>
      <c r="R1226" s="255"/>
    </row>
    <row r="1227" spans="1:18">
      <c r="A1227" s="154"/>
      <c r="B1227" s="154" t="s">
        <v>1466</v>
      </c>
      <c r="C1227" s="154" t="s">
        <v>175</v>
      </c>
      <c r="D1227" s="155" t="s">
        <v>174</v>
      </c>
      <c r="E1227" s="156" t="s">
        <v>28</v>
      </c>
      <c r="F1227" s="156">
        <v>1</v>
      </c>
      <c r="G1227" s="157">
        <v>1</v>
      </c>
      <c r="H1227" s="157">
        <v>1</v>
      </c>
      <c r="I1227" s="157"/>
      <c r="J1227" s="157">
        <v>1</v>
      </c>
      <c r="K1227" s="157"/>
      <c r="L1227" s="157"/>
      <c r="M1227" s="157"/>
      <c r="N1227" s="157"/>
      <c r="O1227" s="157"/>
      <c r="P1227" s="154" t="s">
        <v>326</v>
      </c>
      <c r="Q1227" s="156">
        <v>2019.4</v>
      </c>
      <c r="R1227" s="255"/>
    </row>
    <row r="1228" spans="1:18">
      <c r="A1228" s="154"/>
      <c r="B1228" s="154" t="s">
        <v>1467</v>
      </c>
      <c r="C1228" s="154" t="s">
        <v>1468</v>
      </c>
      <c r="D1228" s="155" t="s">
        <v>1469</v>
      </c>
      <c r="E1228" s="156" t="s">
        <v>28</v>
      </c>
      <c r="F1228" s="156">
        <v>1</v>
      </c>
      <c r="G1228" s="157">
        <v>50</v>
      </c>
      <c r="H1228" s="157">
        <v>50</v>
      </c>
      <c r="I1228" s="157">
        <v>50</v>
      </c>
      <c r="J1228" s="157"/>
      <c r="K1228" s="157"/>
      <c r="L1228" s="157"/>
      <c r="M1228" s="157"/>
      <c r="N1228" s="157"/>
      <c r="O1228" s="157"/>
      <c r="P1228" s="154" t="s">
        <v>1470</v>
      </c>
      <c r="Q1228" s="156">
        <v>2019.5</v>
      </c>
      <c r="R1228" s="255"/>
    </row>
    <row r="1229" spans="1:18">
      <c r="A1229" s="154"/>
      <c r="B1229" s="154" t="s">
        <v>404</v>
      </c>
      <c r="C1229" s="154" t="s">
        <v>171</v>
      </c>
      <c r="D1229" s="155" t="s">
        <v>345</v>
      </c>
      <c r="E1229" s="156" t="s">
        <v>28</v>
      </c>
      <c r="F1229" s="156">
        <v>1</v>
      </c>
      <c r="G1229" s="157">
        <v>3.84</v>
      </c>
      <c r="H1229" s="157">
        <v>3.84</v>
      </c>
      <c r="I1229" s="157"/>
      <c r="J1229" s="157">
        <v>3.84</v>
      </c>
      <c r="K1229" s="157"/>
      <c r="L1229" s="157"/>
      <c r="M1229" s="157"/>
      <c r="N1229" s="157"/>
      <c r="O1229" s="157"/>
      <c r="P1229" s="154" t="s">
        <v>326</v>
      </c>
      <c r="Q1229" s="156">
        <v>2019.5</v>
      </c>
      <c r="R1229" s="255"/>
    </row>
    <row r="1230" spans="1:18">
      <c r="A1230" s="154"/>
      <c r="B1230" s="154" t="s">
        <v>1471</v>
      </c>
      <c r="C1230" s="154" t="s">
        <v>177</v>
      </c>
      <c r="D1230" s="155" t="s">
        <v>191</v>
      </c>
      <c r="E1230" s="156" t="s">
        <v>28</v>
      </c>
      <c r="F1230" s="156">
        <v>1</v>
      </c>
      <c r="G1230" s="157">
        <v>18</v>
      </c>
      <c r="H1230" s="157">
        <v>18</v>
      </c>
      <c r="I1230" s="157"/>
      <c r="J1230" s="157">
        <v>18</v>
      </c>
      <c r="K1230" s="157"/>
      <c r="L1230" s="157"/>
      <c r="M1230" s="157"/>
      <c r="N1230" s="157"/>
      <c r="O1230" s="157"/>
      <c r="P1230" s="154" t="s">
        <v>326</v>
      </c>
      <c r="Q1230" s="156">
        <v>2019.7</v>
      </c>
      <c r="R1230" s="255"/>
    </row>
    <row r="1231" spans="1:18">
      <c r="A1231" s="154"/>
      <c r="B1231" s="154" t="s">
        <v>1472</v>
      </c>
      <c r="C1231" s="154" t="s">
        <v>315</v>
      </c>
      <c r="D1231" s="155" t="s">
        <v>416</v>
      </c>
      <c r="E1231" s="156" t="s">
        <v>28</v>
      </c>
      <c r="F1231" s="156">
        <v>1</v>
      </c>
      <c r="G1231" s="157">
        <v>4.5</v>
      </c>
      <c r="H1231" s="157">
        <v>4.5</v>
      </c>
      <c r="I1231" s="157"/>
      <c r="J1231" s="157">
        <v>4.5</v>
      </c>
      <c r="K1231" s="157"/>
      <c r="L1231" s="157"/>
      <c r="M1231" s="157"/>
      <c r="N1231" s="157"/>
      <c r="O1231" s="157"/>
      <c r="P1231" s="154" t="s">
        <v>326</v>
      </c>
      <c r="Q1231" s="156">
        <v>2019.7</v>
      </c>
      <c r="R1231" s="255"/>
    </row>
    <row r="1232" spans="1:18">
      <c r="A1232" s="154"/>
      <c r="B1232" s="154" t="s">
        <v>1473</v>
      </c>
      <c r="C1232" s="154" t="s">
        <v>75</v>
      </c>
      <c r="D1232" s="155" t="s">
        <v>76</v>
      </c>
      <c r="E1232" s="156" t="s">
        <v>42</v>
      </c>
      <c r="F1232" s="156">
        <v>1</v>
      </c>
      <c r="G1232" s="157">
        <v>16.13</v>
      </c>
      <c r="H1232" s="157">
        <v>16.1317</v>
      </c>
      <c r="I1232" s="157"/>
      <c r="J1232" s="157">
        <v>16.13</v>
      </c>
      <c r="K1232" s="157"/>
      <c r="L1232" s="157"/>
      <c r="M1232" s="157"/>
      <c r="N1232" s="157"/>
      <c r="O1232" s="157"/>
      <c r="P1232" s="154" t="s">
        <v>326</v>
      </c>
      <c r="Q1232" s="156">
        <v>2019.7</v>
      </c>
      <c r="R1232" s="255"/>
    </row>
    <row r="1233" ht="24" spans="1:18">
      <c r="A1233" s="154"/>
      <c r="B1233" s="154" t="s">
        <v>1474</v>
      </c>
      <c r="C1233" s="154" t="s">
        <v>1475</v>
      </c>
      <c r="D1233" s="155" t="s">
        <v>1476</v>
      </c>
      <c r="E1233" s="156" t="s">
        <v>28</v>
      </c>
      <c r="F1233" s="156">
        <v>1</v>
      </c>
      <c r="G1233" s="157">
        <v>284.58</v>
      </c>
      <c r="H1233" s="157">
        <v>284.58</v>
      </c>
      <c r="I1233" s="157">
        <v>284.58</v>
      </c>
      <c r="J1233" s="157"/>
      <c r="K1233" s="157"/>
      <c r="L1233" s="157"/>
      <c r="M1233" s="157"/>
      <c r="N1233" s="157"/>
      <c r="O1233" s="157"/>
      <c r="P1233" s="154" t="s">
        <v>1477</v>
      </c>
      <c r="Q1233" s="156">
        <v>2019.7</v>
      </c>
      <c r="R1233" s="255"/>
    </row>
    <row r="1234" spans="1:18">
      <c r="A1234" s="154"/>
      <c r="B1234" s="154" t="s">
        <v>1478</v>
      </c>
      <c r="C1234" s="154" t="s">
        <v>63</v>
      </c>
      <c r="D1234" s="155" t="s">
        <v>64</v>
      </c>
      <c r="E1234" s="156" t="s">
        <v>28</v>
      </c>
      <c r="F1234" s="156">
        <v>1</v>
      </c>
      <c r="G1234" s="157">
        <v>144.32</v>
      </c>
      <c r="H1234" s="157">
        <v>144.32</v>
      </c>
      <c r="I1234" s="157">
        <v>144.32</v>
      </c>
      <c r="J1234" s="157"/>
      <c r="K1234" s="157"/>
      <c r="L1234" s="157"/>
      <c r="M1234" s="157"/>
      <c r="N1234" s="157"/>
      <c r="O1234" s="157"/>
      <c r="P1234" s="154" t="s">
        <v>1470</v>
      </c>
      <c r="Q1234" s="156">
        <v>2019.7</v>
      </c>
      <c r="R1234" s="255"/>
    </row>
    <row r="1235" ht="24" spans="1:18">
      <c r="A1235" s="154"/>
      <c r="B1235" s="154" t="s">
        <v>1479</v>
      </c>
      <c r="C1235" s="154" t="s">
        <v>184</v>
      </c>
      <c r="D1235" s="155" t="s">
        <v>238</v>
      </c>
      <c r="E1235" s="156" t="s">
        <v>28</v>
      </c>
      <c r="F1235" s="156">
        <v>1</v>
      </c>
      <c r="G1235" s="157">
        <v>131.54</v>
      </c>
      <c r="H1235" s="157">
        <v>131.535</v>
      </c>
      <c r="I1235" s="157">
        <v>128.68</v>
      </c>
      <c r="J1235" s="157">
        <v>2.86</v>
      </c>
      <c r="K1235" s="157"/>
      <c r="L1235" s="157"/>
      <c r="M1235" s="157"/>
      <c r="N1235" s="157"/>
      <c r="O1235" s="157"/>
      <c r="P1235" s="154" t="s">
        <v>1470</v>
      </c>
      <c r="Q1235" s="156">
        <v>2019.7</v>
      </c>
      <c r="R1235" s="255"/>
    </row>
    <row r="1236" ht="24" spans="1:18">
      <c r="A1236" s="154"/>
      <c r="B1236" s="154" t="s">
        <v>1480</v>
      </c>
      <c r="C1236" s="154" t="s">
        <v>270</v>
      </c>
      <c r="D1236" s="155" t="s">
        <v>271</v>
      </c>
      <c r="E1236" s="156" t="s">
        <v>42</v>
      </c>
      <c r="F1236" s="156">
        <v>1</v>
      </c>
      <c r="G1236" s="157">
        <v>88.74</v>
      </c>
      <c r="H1236" s="157">
        <v>88.74</v>
      </c>
      <c r="I1236" s="157"/>
      <c r="J1236" s="157">
        <v>88.74</v>
      </c>
      <c r="K1236" s="157"/>
      <c r="L1236" s="157"/>
      <c r="M1236" s="157"/>
      <c r="N1236" s="157"/>
      <c r="O1236" s="157"/>
      <c r="P1236" s="154" t="s">
        <v>326</v>
      </c>
      <c r="Q1236" s="156">
        <v>2019.8</v>
      </c>
      <c r="R1236" s="255"/>
    </row>
    <row r="1237" ht="24" spans="1:18">
      <c r="A1237" s="154"/>
      <c r="B1237" s="154" t="s">
        <v>1481</v>
      </c>
      <c r="C1237" s="154" t="s">
        <v>270</v>
      </c>
      <c r="D1237" s="155" t="s">
        <v>271</v>
      </c>
      <c r="E1237" s="156" t="s">
        <v>42</v>
      </c>
      <c r="F1237" s="156">
        <v>1</v>
      </c>
      <c r="G1237" s="157">
        <v>17.81</v>
      </c>
      <c r="H1237" s="157">
        <v>17.8119</v>
      </c>
      <c r="I1237" s="157">
        <v>15.42</v>
      </c>
      <c r="J1237" s="157">
        <v>2.39</v>
      </c>
      <c r="K1237" s="157"/>
      <c r="L1237" s="157"/>
      <c r="M1237" s="157"/>
      <c r="N1237" s="157"/>
      <c r="O1237" s="157"/>
      <c r="P1237" s="154" t="s">
        <v>1477</v>
      </c>
      <c r="Q1237" s="156">
        <v>2019.8</v>
      </c>
      <c r="R1237" s="255"/>
    </row>
    <row r="1238" spans="1:18">
      <c r="A1238" s="154"/>
      <c r="B1238" s="154" t="s">
        <v>1482</v>
      </c>
      <c r="C1238" s="154" t="s">
        <v>179</v>
      </c>
      <c r="D1238" s="155" t="s">
        <v>1483</v>
      </c>
      <c r="E1238" s="156" t="s">
        <v>28</v>
      </c>
      <c r="F1238" s="156">
        <v>1</v>
      </c>
      <c r="G1238" s="157">
        <v>4</v>
      </c>
      <c r="H1238" s="157">
        <v>4</v>
      </c>
      <c r="I1238" s="157"/>
      <c r="J1238" s="157">
        <v>4</v>
      </c>
      <c r="K1238" s="157"/>
      <c r="L1238" s="157"/>
      <c r="M1238" s="157"/>
      <c r="N1238" s="157"/>
      <c r="O1238" s="157"/>
      <c r="P1238" s="154" t="s">
        <v>326</v>
      </c>
      <c r="Q1238" s="156">
        <v>2019.9</v>
      </c>
      <c r="R1238" s="255"/>
    </row>
    <row r="1239" spans="1:18">
      <c r="A1239" s="154"/>
      <c r="B1239" s="154" t="s">
        <v>1484</v>
      </c>
      <c r="C1239" s="154" t="s">
        <v>49</v>
      </c>
      <c r="D1239" s="155" t="s">
        <v>50</v>
      </c>
      <c r="E1239" s="156" t="s">
        <v>28</v>
      </c>
      <c r="F1239" s="156">
        <v>1</v>
      </c>
      <c r="G1239" s="157">
        <v>3</v>
      </c>
      <c r="H1239" s="157">
        <v>3</v>
      </c>
      <c r="I1239" s="157"/>
      <c r="J1239" s="157">
        <v>3</v>
      </c>
      <c r="K1239" s="157"/>
      <c r="L1239" s="157"/>
      <c r="M1239" s="157"/>
      <c r="N1239" s="157"/>
      <c r="O1239" s="157"/>
      <c r="P1239" s="154" t="s">
        <v>326</v>
      </c>
      <c r="Q1239" s="156">
        <v>2019.9</v>
      </c>
      <c r="R1239" s="255"/>
    </row>
    <row r="1240" spans="1:18">
      <c r="A1240" s="154"/>
      <c r="B1240" s="154" t="s">
        <v>1485</v>
      </c>
      <c r="C1240" s="154" t="s">
        <v>184</v>
      </c>
      <c r="D1240" s="155" t="s">
        <v>238</v>
      </c>
      <c r="E1240" s="156" t="s">
        <v>28</v>
      </c>
      <c r="F1240" s="156">
        <v>1</v>
      </c>
      <c r="G1240" s="157">
        <v>259.1255</v>
      </c>
      <c r="H1240" s="157">
        <v>259.13</v>
      </c>
      <c r="I1240" s="157">
        <v>259.13</v>
      </c>
      <c r="J1240" s="157"/>
      <c r="K1240" s="157"/>
      <c r="L1240" s="157"/>
      <c r="M1240" s="157"/>
      <c r="N1240" s="157"/>
      <c r="O1240" s="157"/>
      <c r="P1240" s="154" t="s">
        <v>1486</v>
      </c>
      <c r="Q1240" s="156">
        <v>2019.9</v>
      </c>
      <c r="R1240" s="255"/>
    </row>
    <row r="1241" spans="1:18">
      <c r="A1241" s="154"/>
      <c r="B1241" s="154" t="s">
        <v>1487</v>
      </c>
      <c r="C1241" s="154" t="s">
        <v>1475</v>
      </c>
      <c r="D1241" s="155" t="s">
        <v>1476</v>
      </c>
      <c r="E1241" s="156" t="s">
        <v>28</v>
      </c>
      <c r="F1241" s="156">
        <v>1</v>
      </c>
      <c r="G1241" s="157">
        <v>238.0132</v>
      </c>
      <c r="H1241" s="157">
        <v>238.01</v>
      </c>
      <c r="I1241" s="157">
        <v>221.87</v>
      </c>
      <c r="J1241" s="157">
        <v>16.1387</v>
      </c>
      <c r="K1241" s="157"/>
      <c r="L1241" s="157"/>
      <c r="M1241" s="157"/>
      <c r="N1241" s="157"/>
      <c r="O1241" s="157"/>
      <c r="P1241" s="154" t="s">
        <v>1486</v>
      </c>
      <c r="Q1241" s="156">
        <v>2019.9</v>
      </c>
      <c r="R1241" s="255"/>
    </row>
    <row r="1242" spans="1:18">
      <c r="A1242" s="154"/>
      <c r="B1242" s="154" t="s">
        <v>1488</v>
      </c>
      <c r="C1242" s="154" t="s">
        <v>75</v>
      </c>
      <c r="D1242" s="155" t="s">
        <v>76</v>
      </c>
      <c r="E1242" s="156" t="s">
        <v>42</v>
      </c>
      <c r="F1242" s="156">
        <v>1</v>
      </c>
      <c r="G1242" s="157">
        <v>13</v>
      </c>
      <c r="H1242" s="157">
        <v>13</v>
      </c>
      <c r="I1242" s="157"/>
      <c r="J1242" s="157">
        <v>13</v>
      </c>
      <c r="K1242" s="157"/>
      <c r="L1242" s="157"/>
      <c r="M1242" s="157"/>
      <c r="N1242" s="157"/>
      <c r="O1242" s="157"/>
      <c r="P1242" s="154" t="s">
        <v>326</v>
      </c>
      <c r="Q1242" s="156">
        <v>2019.9</v>
      </c>
      <c r="R1242" s="255"/>
    </row>
    <row r="1243" spans="1:18">
      <c r="A1243" s="154"/>
      <c r="B1243" s="154" t="s">
        <v>197</v>
      </c>
      <c r="C1243" s="154" t="s">
        <v>196</v>
      </c>
      <c r="D1243" s="155" t="s">
        <v>197</v>
      </c>
      <c r="E1243" s="156" t="s">
        <v>42</v>
      </c>
      <c r="F1243" s="156">
        <v>1</v>
      </c>
      <c r="G1243" s="157">
        <v>5</v>
      </c>
      <c r="H1243" s="157">
        <v>5</v>
      </c>
      <c r="I1243" s="157"/>
      <c r="J1243" s="157">
        <v>5</v>
      </c>
      <c r="K1243" s="157"/>
      <c r="L1243" s="157"/>
      <c r="M1243" s="157"/>
      <c r="N1243" s="157"/>
      <c r="O1243" s="157"/>
      <c r="P1243" s="154" t="s">
        <v>326</v>
      </c>
      <c r="Q1243" s="156">
        <v>2019.9</v>
      </c>
      <c r="R1243" s="255"/>
    </row>
    <row r="1244" ht="24" spans="1:18">
      <c r="A1244" s="236" t="s">
        <v>1489</v>
      </c>
      <c r="B1244" s="236" t="s">
        <v>1490</v>
      </c>
      <c r="C1244" s="236" t="s">
        <v>31</v>
      </c>
      <c r="D1244" s="237" t="s">
        <v>187</v>
      </c>
      <c r="E1244" s="238" t="s">
        <v>42</v>
      </c>
      <c r="F1244" s="238">
        <v>1</v>
      </c>
      <c r="G1244" s="239">
        <v>576</v>
      </c>
      <c r="H1244" s="239">
        <v>576</v>
      </c>
      <c r="I1244" s="239">
        <v>576</v>
      </c>
      <c r="J1244" s="239"/>
      <c r="K1244" s="239"/>
      <c r="L1244" s="239"/>
      <c r="M1244" s="239"/>
      <c r="N1244" s="239"/>
      <c r="O1244" s="239"/>
      <c r="P1244" s="236" t="s">
        <v>188</v>
      </c>
      <c r="Q1244" s="238">
        <v>201901</v>
      </c>
      <c r="R1244" s="241"/>
    </row>
    <row r="1245" spans="1:18">
      <c r="A1245" s="236"/>
      <c r="B1245" s="236" t="s">
        <v>538</v>
      </c>
      <c r="C1245" s="236" t="s">
        <v>49</v>
      </c>
      <c r="D1245" s="237" t="s">
        <v>50</v>
      </c>
      <c r="E1245" s="238" t="s">
        <v>193</v>
      </c>
      <c r="F1245" s="238">
        <v>40</v>
      </c>
      <c r="G1245" s="239">
        <v>0.04</v>
      </c>
      <c r="H1245" s="239">
        <v>1.6</v>
      </c>
      <c r="I1245" s="239">
        <v>1.6</v>
      </c>
      <c r="J1245" s="239"/>
      <c r="K1245" s="239"/>
      <c r="L1245" s="239"/>
      <c r="M1245" s="239"/>
      <c r="N1245" s="239"/>
      <c r="O1245" s="239"/>
      <c r="P1245" s="236" t="s">
        <v>154</v>
      </c>
      <c r="Q1245" s="238">
        <v>201901</v>
      </c>
      <c r="R1245" s="241"/>
    </row>
    <row r="1246" spans="1:18">
      <c r="A1246" s="236"/>
      <c r="B1246" s="236" t="s">
        <v>53</v>
      </c>
      <c r="C1246" s="236" t="s">
        <v>52</v>
      </c>
      <c r="D1246" s="237" t="s">
        <v>53</v>
      </c>
      <c r="E1246" s="238" t="s">
        <v>193</v>
      </c>
      <c r="F1246" s="238">
        <v>2</v>
      </c>
      <c r="G1246" s="239">
        <v>0.3</v>
      </c>
      <c r="H1246" s="239">
        <v>0.6</v>
      </c>
      <c r="I1246" s="239">
        <v>0.6</v>
      </c>
      <c r="J1246" s="239"/>
      <c r="K1246" s="239"/>
      <c r="L1246" s="239"/>
      <c r="M1246" s="239"/>
      <c r="N1246" s="239"/>
      <c r="O1246" s="239"/>
      <c r="P1246" s="236" t="s">
        <v>154</v>
      </c>
      <c r="Q1246" s="238">
        <v>201906</v>
      </c>
      <c r="R1246" s="241"/>
    </row>
    <row r="1247" spans="1:18">
      <c r="A1247" s="236"/>
      <c r="B1247" s="236" t="s">
        <v>56</v>
      </c>
      <c r="C1247" s="236" t="s">
        <v>55</v>
      </c>
      <c r="D1247" s="237" t="s">
        <v>56</v>
      </c>
      <c r="E1247" s="238" t="s">
        <v>514</v>
      </c>
      <c r="F1247" s="238">
        <v>40</v>
      </c>
      <c r="G1247" s="239">
        <v>0.02</v>
      </c>
      <c r="H1247" s="239">
        <v>0.8</v>
      </c>
      <c r="I1247" s="239">
        <v>0.8</v>
      </c>
      <c r="J1247" s="239"/>
      <c r="K1247" s="239"/>
      <c r="L1247" s="239"/>
      <c r="M1247" s="239"/>
      <c r="N1247" s="239"/>
      <c r="O1247" s="239"/>
      <c r="P1247" s="236" t="s">
        <v>154</v>
      </c>
      <c r="Q1247" s="238">
        <v>201901</v>
      </c>
      <c r="R1247" s="241"/>
    </row>
    <row r="1248" spans="1:18">
      <c r="A1248" s="236"/>
      <c r="B1248" s="236" t="s">
        <v>174</v>
      </c>
      <c r="C1248" s="236" t="s">
        <v>175</v>
      </c>
      <c r="D1248" s="237" t="s">
        <v>174</v>
      </c>
      <c r="E1248" s="238" t="s">
        <v>193</v>
      </c>
      <c r="F1248" s="238">
        <v>2</v>
      </c>
      <c r="G1248" s="239">
        <v>0.06</v>
      </c>
      <c r="H1248" s="239">
        <v>0.12</v>
      </c>
      <c r="I1248" s="239">
        <v>0.12</v>
      </c>
      <c r="J1248" s="239"/>
      <c r="K1248" s="239"/>
      <c r="L1248" s="239"/>
      <c r="M1248" s="239"/>
      <c r="N1248" s="239"/>
      <c r="O1248" s="239"/>
      <c r="P1248" s="236" t="s">
        <v>154</v>
      </c>
      <c r="Q1248" s="238">
        <v>201902</v>
      </c>
      <c r="R1248" s="241"/>
    </row>
    <row r="1249" ht="24" spans="1:18">
      <c r="A1249" s="236"/>
      <c r="B1249" s="236" t="s">
        <v>1491</v>
      </c>
      <c r="C1249" s="236" t="s">
        <v>31</v>
      </c>
      <c r="D1249" s="237" t="s">
        <v>187</v>
      </c>
      <c r="E1249" s="238" t="s">
        <v>42</v>
      </c>
      <c r="F1249" s="238">
        <v>1</v>
      </c>
      <c r="G1249" s="239">
        <v>25</v>
      </c>
      <c r="H1249" s="239">
        <v>25</v>
      </c>
      <c r="I1249" s="239">
        <v>25</v>
      </c>
      <c r="J1249" s="239"/>
      <c r="K1249" s="239"/>
      <c r="L1249" s="239"/>
      <c r="M1249" s="239"/>
      <c r="N1249" s="239"/>
      <c r="O1249" s="239"/>
      <c r="P1249" s="236" t="s">
        <v>188</v>
      </c>
      <c r="Q1249" s="238">
        <v>201908</v>
      </c>
      <c r="R1249" s="241"/>
    </row>
    <row r="1250" ht="24" spans="1:18">
      <c r="A1250" s="236"/>
      <c r="B1250" s="236" t="s">
        <v>1492</v>
      </c>
      <c r="C1250" s="236" t="s">
        <v>31</v>
      </c>
      <c r="D1250" s="237" t="s">
        <v>187</v>
      </c>
      <c r="E1250" s="238" t="s">
        <v>42</v>
      </c>
      <c r="F1250" s="238">
        <v>1</v>
      </c>
      <c r="G1250" s="239">
        <v>100</v>
      </c>
      <c r="H1250" s="239">
        <v>100</v>
      </c>
      <c r="I1250" s="239">
        <v>100</v>
      </c>
      <c r="J1250" s="239"/>
      <c r="K1250" s="239"/>
      <c r="L1250" s="239"/>
      <c r="M1250" s="239"/>
      <c r="N1250" s="239"/>
      <c r="O1250" s="239"/>
      <c r="P1250" s="236" t="s">
        <v>188</v>
      </c>
      <c r="Q1250" s="238">
        <v>201908</v>
      </c>
      <c r="R1250" s="241"/>
    </row>
    <row r="1251" spans="1:18">
      <c r="A1251" s="236"/>
      <c r="B1251" s="236" t="s">
        <v>1493</v>
      </c>
      <c r="C1251" s="236" t="s">
        <v>31</v>
      </c>
      <c r="D1251" s="237" t="s">
        <v>187</v>
      </c>
      <c r="E1251" s="238" t="s">
        <v>42</v>
      </c>
      <c r="F1251" s="238">
        <v>1</v>
      </c>
      <c r="G1251" s="239">
        <v>3.3</v>
      </c>
      <c r="H1251" s="239">
        <v>3.3</v>
      </c>
      <c r="I1251" s="239">
        <v>3.3</v>
      </c>
      <c r="J1251" s="239"/>
      <c r="K1251" s="239"/>
      <c r="L1251" s="239"/>
      <c r="M1251" s="239"/>
      <c r="N1251" s="239"/>
      <c r="O1251" s="239"/>
      <c r="P1251" s="236" t="s">
        <v>188</v>
      </c>
      <c r="Q1251" s="238">
        <v>201910</v>
      </c>
      <c r="R1251" s="241"/>
    </row>
    <row r="1252" spans="1:18">
      <c r="A1252" s="242" t="s">
        <v>1494</v>
      </c>
      <c r="B1252" s="243" t="s">
        <v>238</v>
      </c>
      <c r="C1252" s="243" t="s">
        <v>184</v>
      </c>
      <c r="D1252" s="243" t="s">
        <v>238</v>
      </c>
      <c r="E1252" s="244" t="s">
        <v>128</v>
      </c>
      <c r="F1252" s="244">
        <v>1</v>
      </c>
      <c r="G1252" s="245">
        <v>0.348</v>
      </c>
      <c r="H1252" s="246">
        <v>0.348</v>
      </c>
      <c r="I1252" s="246">
        <v>0.348</v>
      </c>
      <c r="J1252" s="252"/>
      <c r="K1252" s="252"/>
      <c r="L1252" s="252"/>
      <c r="M1252" s="252"/>
      <c r="N1252" s="252"/>
      <c r="O1252" s="252"/>
      <c r="P1252" s="236" t="s">
        <v>154</v>
      </c>
      <c r="Q1252" s="256">
        <v>43709</v>
      </c>
      <c r="R1252" s="243"/>
    </row>
    <row r="1253" spans="1:18">
      <c r="A1253" s="247"/>
      <c r="B1253" s="243" t="s">
        <v>416</v>
      </c>
      <c r="C1253" s="243" t="s">
        <v>315</v>
      </c>
      <c r="D1253" s="243" t="s">
        <v>416</v>
      </c>
      <c r="E1253" s="244" t="s">
        <v>54</v>
      </c>
      <c r="F1253" s="244">
        <v>1</v>
      </c>
      <c r="G1253" s="245">
        <v>0.263</v>
      </c>
      <c r="H1253" s="246">
        <v>0.263</v>
      </c>
      <c r="I1253" s="246">
        <v>0.263</v>
      </c>
      <c r="J1253" s="252"/>
      <c r="K1253" s="252"/>
      <c r="L1253" s="252"/>
      <c r="M1253" s="252"/>
      <c r="N1253" s="252"/>
      <c r="O1253" s="252"/>
      <c r="P1253" s="236" t="s">
        <v>154</v>
      </c>
      <c r="Q1253" s="256">
        <v>43710</v>
      </c>
      <c r="R1253" s="243"/>
    </row>
    <row r="1254" spans="1:18">
      <c r="A1254" s="247"/>
      <c r="B1254" s="243" t="s">
        <v>416</v>
      </c>
      <c r="C1254" s="243" t="s">
        <v>315</v>
      </c>
      <c r="D1254" s="243" t="s">
        <v>416</v>
      </c>
      <c r="E1254" s="244" t="s">
        <v>54</v>
      </c>
      <c r="F1254" s="244">
        <v>1</v>
      </c>
      <c r="G1254" s="245">
        <v>0.358</v>
      </c>
      <c r="H1254" s="246">
        <v>0.358</v>
      </c>
      <c r="I1254" s="246">
        <v>0.358</v>
      </c>
      <c r="J1254" s="252"/>
      <c r="K1254" s="252"/>
      <c r="L1254" s="252"/>
      <c r="M1254" s="252"/>
      <c r="N1254" s="252"/>
      <c r="O1254" s="252"/>
      <c r="P1254" s="236" t="s">
        <v>154</v>
      </c>
      <c r="Q1254" s="256">
        <v>43711</v>
      </c>
      <c r="R1254" s="243"/>
    </row>
    <row r="1255" spans="1:18">
      <c r="A1255" s="247"/>
      <c r="B1255" s="243" t="s">
        <v>416</v>
      </c>
      <c r="C1255" s="243" t="s">
        <v>315</v>
      </c>
      <c r="D1255" s="243" t="s">
        <v>416</v>
      </c>
      <c r="E1255" s="244" t="s">
        <v>54</v>
      </c>
      <c r="F1255" s="244">
        <v>1</v>
      </c>
      <c r="G1255" s="248">
        <v>0.335</v>
      </c>
      <c r="H1255" s="246">
        <v>0.335</v>
      </c>
      <c r="I1255" s="246">
        <v>0.335</v>
      </c>
      <c r="J1255" s="252"/>
      <c r="K1255" s="252"/>
      <c r="L1255" s="252"/>
      <c r="M1255" s="252"/>
      <c r="N1255" s="252"/>
      <c r="O1255" s="252"/>
      <c r="P1255" s="236" t="s">
        <v>154</v>
      </c>
      <c r="Q1255" s="256">
        <v>43712</v>
      </c>
      <c r="R1255" s="243"/>
    </row>
    <row r="1256" ht="60" spans="1:18">
      <c r="A1256" s="247"/>
      <c r="B1256" s="249" t="s">
        <v>1495</v>
      </c>
      <c r="C1256" s="249" t="s">
        <v>169</v>
      </c>
      <c r="D1256" s="249" t="s">
        <v>722</v>
      </c>
      <c r="E1256" s="250" t="s">
        <v>28</v>
      </c>
      <c r="F1256" s="250">
        <v>1</v>
      </c>
      <c r="G1256" s="248">
        <v>18.6</v>
      </c>
      <c r="H1256" s="246">
        <v>18.6</v>
      </c>
      <c r="I1256" s="246"/>
      <c r="J1256" s="252"/>
      <c r="K1256" s="252"/>
      <c r="L1256" s="248"/>
      <c r="M1256" s="252"/>
      <c r="N1256" s="252"/>
      <c r="O1256" s="253">
        <v>18.6</v>
      </c>
      <c r="P1256" s="236" t="s">
        <v>1496</v>
      </c>
      <c r="Q1256" s="256">
        <v>43713</v>
      </c>
      <c r="R1256" s="250" t="s">
        <v>1497</v>
      </c>
    </row>
    <row r="1257" spans="1:18">
      <c r="A1257" s="247"/>
      <c r="B1257" s="249" t="s">
        <v>56</v>
      </c>
      <c r="C1257" s="249" t="s">
        <v>55</v>
      </c>
      <c r="D1257" s="249" t="s">
        <v>56</v>
      </c>
      <c r="E1257" s="250" t="s">
        <v>514</v>
      </c>
      <c r="F1257" s="250">
        <v>10</v>
      </c>
      <c r="G1257" s="248">
        <v>0.026</v>
      </c>
      <c r="H1257" s="246">
        <v>0.26</v>
      </c>
      <c r="I1257" s="246">
        <v>0.26</v>
      </c>
      <c r="J1257" s="252"/>
      <c r="K1257" s="252"/>
      <c r="L1257" s="252"/>
      <c r="M1257" s="252"/>
      <c r="N1257" s="252"/>
      <c r="O1257" s="252"/>
      <c r="P1257" s="236" t="s">
        <v>154</v>
      </c>
      <c r="Q1257" s="257">
        <v>43739</v>
      </c>
      <c r="R1257" s="249"/>
    </row>
    <row r="1258" spans="1:18">
      <c r="A1258" s="247"/>
      <c r="B1258" s="249" t="s">
        <v>473</v>
      </c>
      <c r="C1258" s="249" t="s">
        <v>49</v>
      </c>
      <c r="D1258" s="249" t="s">
        <v>473</v>
      </c>
      <c r="E1258" s="250" t="s">
        <v>193</v>
      </c>
      <c r="F1258" s="250">
        <v>20</v>
      </c>
      <c r="G1258" s="248">
        <v>0.018</v>
      </c>
      <c r="H1258" s="246">
        <v>0.36</v>
      </c>
      <c r="I1258" s="246">
        <v>0.36</v>
      </c>
      <c r="J1258" s="252"/>
      <c r="K1258" s="252"/>
      <c r="L1258" s="252"/>
      <c r="M1258" s="252"/>
      <c r="N1258" s="252"/>
      <c r="O1258" s="252"/>
      <c r="P1258" s="236" t="s">
        <v>154</v>
      </c>
      <c r="Q1258" s="257">
        <v>43740</v>
      </c>
      <c r="R1258" s="249"/>
    </row>
    <row r="1259" ht="60" spans="1:18">
      <c r="A1259" s="247"/>
      <c r="B1259" s="249" t="s">
        <v>1498</v>
      </c>
      <c r="C1259" s="249" t="s">
        <v>270</v>
      </c>
      <c r="D1259" s="249" t="s">
        <v>271</v>
      </c>
      <c r="E1259" s="250" t="s">
        <v>42</v>
      </c>
      <c r="F1259" s="250">
        <v>1</v>
      </c>
      <c r="G1259" s="245">
        <v>38.75</v>
      </c>
      <c r="H1259" s="246">
        <v>38.75</v>
      </c>
      <c r="I1259" s="246"/>
      <c r="J1259" s="252"/>
      <c r="K1259" s="252"/>
      <c r="L1259" s="252"/>
      <c r="M1259" s="252"/>
      <c r="N1259" s="252"/>
      <c r="O1259" s="253">
        <v>38.75</v>
      </c>
      <c r="P1259" s="236" t="s">
        <v>1496</v>
      </c>
      <c r="Q1259" s="257">
        <v>43741</v>
      </c>
      <c r="R1259" s="250" t="s">
        <v>1497</v>
      </c>
    </row>
    <row r="1260" spans="1:18">
      <c r="A1260" s="247"/>
      <c r="B1260" s="243" t="s">
        <v>1499</v>
      </c>
      <c r="C1260" s="243" t="s">
        <v>270</v>
      </c>
      <c r="D1260" s="243" t="s">
        <v>271</v>
      </c>
      <c r="E1260" s="244" t="s">
        <v>42</v>
      </c>
      <c r="F1260" s="244">
        <v>1</v>
      </c>
      <c r="G1260" s="245">
        <v>10</v>
      </c>
      <c r="H1260" s="246">
        <v>10</v>
      </c>
      <c r="I1260" s="246">
        <v>10</v>
      </c>
      <c r="J1260" s="252"/>
      <c r="K1260" s="252"/>
      <c r="L1260" s="252"/>
      <c r="M1260" s="252"/>
      <c r="N1260" s="252"/>
      <c r="O1260" s="252"/>
      <c r="P1260" s="236" t="s">
        <v>154</v>
      </c>
      <c r="Q1260" s="257">
        <v>43742</v>
      </c>
      <c r="R1260" s="244"/>
    </row>
    <row r="1261" spans="1:18">
      <c r="A1261" s="247"/>
      <c r="B1261" s="243" t="s">
        <v>1500</v>
      </c>
      <c r="C1261" s="243" t="s">
        <v>210</v>
      </c>
      <c r="D1261" s="243" t="s">
        <v>1500</v>
      </c>
      <c r="E1261" s="244" t="s">
        <v>101</v>
      </c>
      <c r="F1261" s="244">
        <v>60</v>
      </c>
      <c r="G1261" s="245">
        <v>0.008</v>
      </c>
      <c r="H1261" s="246">
        <v>0.48</v>
      </c>
      <c r="I1261" s="246">
        <v>0.48</v>
      </c>
      <c r="J1261" s="252"/>
      <c r="K1261" s="252"/>
      <c r="L1261" s="252"/>
      <c r="M1261" s="252"/>
      <c r="N1261" s="252"/>
      <c r="O1261" s="252"/>
      <c r="P1261" s="236" t="s">
        <v>154</v>
      </c>
      <c r="Q1261" s="256">
        <v>43713</v>
      </c>
      <c r="R1261" s="243"/>
    </row>
    <row r="1262" spans="1:18">
      <c r="A1262" s="247"/>
      <c r="B1262" s="243" t="s">
        <v>191</v>
      </c>
      <c r="C1262" s="243" t="s">
        <v>177</v>
      </c>
      <c r="D1262" s="243" t="s">
        <v>191</v>
      </c>
      <c r="E1262" s="244" t="s">
        <v>28</v>
      </c>
      <c r="F1262" s="244">
        <v>1</v>
      </c>
      <c r="G1262" s="245">
        <v>2</v>
      </c>
      <c r="H1262" s="246">
        <v>2</v>
      </c>
      <c r="I1262" s="246">
        <v>2</v>
      </c>
      <c r="J1262" s="252"/>
      <c r="K1262" s="252"/>
      <c r="L1262" s="252"/>
      <c r="M1262" s="252"/>
      <c r="N1262" s="252"/>
      <c r="O1262" s="252"/>
      <c r="P1262" s="236" t="s">
        <v>154</v>
      </c>
      <c r="Q1262" s="256">
        <v>43714</v>
      </c>
      <c r="R1262" s="243"/>
    </row>
    <row r="1263" spans="1:18">
      <c r="A1263" s="247"/>
      <c r="B1263" s="243" t="s">
        <v>53</v>
      </c>
      <c r="C1263" s="243" t="s">
        <v>52</v>
      </c>
      <c r="D1263" s="243" t="s">
        <v>53</v>
      </c>
      <c r="E1263" s="244" t="s">
        <v>54</v>
      </c>
      <c r="F1263" s="244">
        <v>1</v>
      </c>
      <c r="G1263" s="245">
        <v>2</v>
      </c>
      <c r="H1263" s="246">
        <v>2</v>
      </c>
      <c r="I1263" s="246">
        <v>2</v>
      </c>
      <c r="J1263" s="252"/>
      <c r="K1263" s="252"/>
      <c r="L1263" s="252"/>
      <c r="M1263" s="252"/>
      <c r="N1263" s="252"/>
      <c r="O1263" s="252"/>
      <c r="P1263" s="236" t="s">
        <v>154</v>
      </c>
      <c r="Q1263" s="256">
        <v>43715</v>
      </c>
      <c r="R1263" s="243"/>
    </row>
    <row r="1264" spans="1:18">
      <c r="A1264" s="247"/>
      <c r="B1264" s="243" t="s">
        <v>165</v>
      </c>
      <c r="C1264" s="243" t="s">
        <v>1501</v>
      </c>
      <c r="D1264" s="243" t="s">
        <v>165</v>
      </c>
      <c r="E1264" s="244" t="s">
        <v>28</v>
      </c>
      <c r="F1264" s="244">
        <v>1</v>
      </c>
      <c r="G1264" s="245">
        <v>13</v>
      </c>
      <c r="H1264" s="246">
        <v>13</v>
      </c>
      <c r="I1264" s="246">
        <v>13</v>
      </c>
      <c r="J1264" s="252"/>
      <c r="K1264" s="252"/>
      <c r="L1264" s="252"/>
      <c r="M1264" s="252"/>
      <c r="N1264" s="252"/>
      <c r="O1264" s="252"/>
      <c r="P1264" s="236" t="s">
        <v>154</v>
      </c>
      <c r="Q1264" s="256">
        <v>43746</v>
      </c>
      <c r="R1264" s="243"/>
    </row>
    <row r="1265" spans="1:18">
      <c r="A1265" s="247"/>
      <c r="B1265" s="243" t="s">
        <v>1502</v>
      </c>
      <c r="C1265" s="243" t="s">
        <v>164</v>
      </c>
      <c r="D1265" s="243" t="s">
        <v>163</v>
      </c>
      <c r="E1265" s="244" t="s">
        <v>54</v>
      </c>
      <c r="F1265" s="244">
        <v>6</v>
      </c>
      <c r="G1265" s="245">
        <v>1</v>
      </c>
      <c r="H1265" s="246">
        <v>6</v>
      </c>
      <c r="I1265" s="254"/>
      <c r="J1265" s="252"/>
      <c r="K1265" s="252"/>
      <c r="L1265" s="252"/>
      <c r="M1265" s="252"/>
      <c r="N1265" s="252"/>
      <c r="O1265" s="246">
        <v>6</v>
      </c>
      <c r="P1265" s="236" t="s">
        <v>1496</v>
      </c>
      <c r="Q1265" s="256">
        <v>43709</v>
      </c>
      <c r="R1265" s="243"/>
    </row>
    <row r="1266" spans="1:18">
      <c r="A1266" s="247"/>
      <c r="B1266" s="243" t="s">
        <v>722</v>
      </c>
      <c r="C1266" s="243" t="s">
        <v>169</v>
      </c>
      <c r="D1266" s="243" t="s">
        <v>722</v>
      </c>
      <c r="E1266" s="244" t="s">
        <v>28</v>
      </c>
      <c r="F1266" s="244">
        <v>1</v>
      </c>
      <c r="G1266" s="245">
        <v>5</v>
      </c>
      <c r="H1266" s="246">
        <v>5</v>
      </c>
      <c r="I1266" s="246">
        <v>5</v>
      </c>
      <c r="J1266" s="252"/>
      <c r="K1266" s="252"/>
      <c r="L1266" s="252"/>
      <c r="M1266" s="252"/>
      <c r="N1266" s="252"/>
      <c r="O1266" s="252"/>
      <c r="P1266" s="236" t="s">
        <v>154</v>
      </c>
      <c r="Q1266" s="256">
        <v>43746</v>
      </c>
      <c r="R1266" s="243"/>
    </row>
    <row r="1267" spans="1:18">
      <c r="A1267" s="247"/>
      <c r="B1267" s="243" t="s">
        <v>238</v>
      </c>
      <c r="C1267" s="243" t="s">
        <v>184</v>
      </c>
      <c r="D1267" s="243" t="s">
        <v>238</v>
      </c>
      <c r="E1267" s="244" t="s">
        <v>128</v>
      </c>
      <c r="F1267" s="244">
        <v>3</v>
      </c>
      <c r="G1267" s="245">
        <v>0.35</v>
      </c>
      <c r="H1267" s="246">
        <v>1.05</v>
      </c>
      <c r="I1267" s="246">
        <v>1.05</v>
      </c>
      <c r="J1267" s="252"/>
      <c r="K1267" s="252"/>
      <c r="L1267" s="252"/>
      <c r="M1267" s="252"/>
      <c r="N1267" s="252"/>
      <c r="O1267" s="252"/>
      <c r="P1267" s="236" t="s">
        <v>154</v>
      </c>
      <c r="Q1267" s="256">
        <v>43747</v>
      </c>
      <c r="R1267" s="243"/>
    </row>
    <row r="1268" spans="1:18">
      <c r="A1268" s="247"/>
      <c r="B1268" s="243" t="s">
        <v>345</v>
      </c>
      <c r="C1268" s="243" t="s">
        <v>171</v>
      </c>
      <c r="D1268" s="243" t="s">
        <v>345</v>
      </c>
      <c r="E1268" s="244" t="s">
        <v>54</v>
      </c>
      <c r="F1268" s="244">
        <v>4</v>
      </c>
      <c r="G1268" s="245">
        <v>0.2</v>
      </c>
      <c r="H1268" s="246">
        <v>0.8</v>
      </c>
      <c r="I1268" s="246">
        <v>0.8</v>
      </c>
      <c r="J1268" s="252"/>
      <c r="K1268" s="252"/>
      <c r="L1268" s="252"/>
      <c r="M1268" s="252"/>
      <c r="N1268" s="252"/>
      <c r="O1268" s="252"/>
      <c r="P1268" s="236" t="s">
        <v>154</v>
      </c>
      <c r="Q1268" s="256">
        <v>43770</v>
      </c>
      <c r="R1268" s="243"/>
    </row>
    <row r="1269" spans="1:18">
      <c r="A1269" s="247"/>
      <c r="B1269" s="243" t="s">
        <v>163</v>
      </c>
      <c r="C1269" s="243" t="s">
        <v>164</v>
      </c>
      <c r="D1269" s="243" t="s">
        <v>163</v>
      </c>
      <c r="E1269" s="244" t="s">
        <v>54</v>
      </c>
      <c r="F1269" s="244">
        <v>2</v>
      </c>
      <c r="G1269" s="245">
        <v>0.3</v>
      </c>
      <c r="H1269" s="246">
        <v>0.6</v>
      </c>
      <c r="I1269" s="246">
        <v>0.6</v>
      </c>
      <c r="J1269" s="252"/>
      <c r="K1269" s="252"/>
      <c r="L1269" s="252"/>
      <c r="M1269" s="252"/>
      <c r="N1269" s="252"/>
      <c r="O1269" s="252"/>
      <c r="P1269" s="236" t="s">
        <v>154</v>
      </c>
      <c r="Q1269" s="256">
        <v>43771</v>
      </c>
      <c r="R1269" s="243"/>
    </row>
    <row r="1270" spans="1:18">
      <c r="A1270" s="247"/>
      <c r="B1270" s="243" t="s">
        <v>191</v>
      </c>
      <c r="C1270" s="243" t="s">
        <v>177</v>
      </c>
      <c r="D1270" s="243" t="s">
        <v>191</v>
      </c>
      <c r="E1270" s="244" t="s">
        <v>28</v>
      </c>
      <c r="F1270" s="244">
        <v>1</v>
      </c>
      <c r="G1270" s="245">
        <v>2</v>
      </c>
      <c r="H1270" s="246">
        <v>2</v>
      </c>
      <c r="I1270" s="246">
        <v>2</v>
      </c>
      <c r="J1270" s="252"/>
      <c r="K1270" s="252"/>
      <c r="L1270" s="252"/>
      <c r="M1270" s="252"/>
      <c r="N1270" s="252"/>
      <c r="O1270" s="252"/>
      <c r="P1270" s="236" t="s">
        <v>154</v>
      </c>
      <c r="Q1270" s="256">
        <v>43800</v>
      </c>
      <c r="R1270" s="243"/>
    </row>
    <row r="1271" spans="1:18">
      <c r="A1271" s="247"/>
      <c r="B1271" s="243" t="s">
        <v>523</v>
      </c>
      <c r="C1271" s="243" t="s">
        <v>200</v>
      </c>
      <c r="D1271" s="243" t="s">
        <v>523</v>
      </c>
      <c r="E1271" s="244" t="s">
        <v>101</v>
      </c>
      <c r="F1271" s="244">
        <v>4</v>
      </c>
      <c r="G1271" s="245">
        <v>0.2</v>
      </c>
      <c r="H1271" s="246">
        <v>0.8</v>
      </c>
      <c r="I1271" s="246">
        <v>0.8</v>
      </c>
      <c r="J1271" s="252"/>
      <c r="K1271" s="252"/>
      <c r="L1271" s="252"/>
      <c r="M1271" s="252"/>
      <c r="N1271" s="252"/>
      <c r="O1271" s="252"/>
      <c r="P1271" s="236" t="s">
        <v>154</v>
      </c>
      <c r="Q1271" s="256">
        <v>43709</v>
      </c>
      <c r="R1271" s="243"/>
    </row>
    <row r="1272" ht="48" spans="1:18">
      <c r="A1272" s="247"/>
      <c r="B1272" s="243" t="s">
        <v>523</v>
      </c>
      <c r="C1272" s="243" t="s">
        <v>200</v>
      </c>
      <c r="D1272" s="243" t="s">
        <v>523</v>
      </c>
      <c r="E1272" s="244" t="s">
        <v>101</v>
      </c>
      <c r="F1272" s="244">
        <v>1</v>
      </c>
      <c r="G1272" s="245">
        <v>2.5</v>
      </c>
      <c r="H1272" s="246">
        <v>2.5</v>
      </c>
      <c r="I1272" s="246">
        <v>2.5</v>
      </c>
      <c r="J1272" s="252"/>
      <c r="K1272" s="252"/>
      <c r="L1272" s="252"/>
      <c r="M1272" s="252"/>
      <c r="N1272" s="252"/>
      <c r="O1272" s="252"/>
      <c r="P1272" s="236" t="s">
        <v>154</v>
      </c>
      <c r="Q1272" s="256">
        <v>43710</v>
      </c>
      <c r="R1272" s="243" t="s">
        <v>1503</v>
      </c>
    </row>
    <row r="1273" spans="1:18">
      <c r="A1273" s="247"/>
      <c r="B1273" s="243" t="s">
        <v>1504</v>
      </c>
      <c r="C1273" s="243" t="s">
        <v>200</v>
      </c>
      <c r="D1273" s="243" t="s">
        <v>1504</v>
      </c>
      <c r="E1273" s="244" t="s">
        <v>101</v>
      </c>
      <c r="F1273" s="244">
        <v>2</v>
      </c>
      <c r="G1273" s="245">
        <v>0.5</v>
      </c>
      <c r="H1273" s="246">
        <v>1</v>
      </c>
      <c r="I1273" s="246">
        <v>1</v>
      </c>
      <c r="J1273" s="252"/>
      <c r="K1273" s="252"/>
      <c r="L1273" s="252"/>
      <c r="M1273" s="252"/>
      <c r="N1273" s="252"/>
      <c r="O1273" s="252"/>
      <c r="P1273" s="236" t="s">
        <v>154</v>
      </c>
      <c r="Q1273" s="256">
        <v>43711</v>
      </c>
      <c r="R1273" s="243"/>
    </row>
    <row r="1274" ht="36" spans="1:18">
      <c r="A1274" s="247"/>
      <c r="B1274" s="243" t="s">
        <v>1504</v>
      </c>
      <c r="C1274" s="243" t="s">
        <v>200</v>
      </c>
      <c r="D1274" s="243" t="s">
        <v>1504</v>
      </c>
      <c r="E1274" s="244" t="s">
        <v>101</v>
      </c>
      <c r="F1274" s="244">
        <v>1</v>
      </c>
      <c r="G1274" s="245">
        <v>1.2</v>
      </c>
      <c r="H1274" s="246">
        <v>1.2</v>
      </c>
      <c r="I1274" s="246">
        <v>1.2</v>
      </c>
      <c r="J1274" s="252"/>
      <c r="K1274" s="252"/>
      <c r="L1274" s="252"/>
      <c r="M1274" s="252"/>
      <c r="N1274" s="252"/>
      <c r="O1274" s="252"/>
      <c r="P1274" s="236" t="s">
        <v>154</v>
      </c>
      <c r="Q1274" s="256">
        <v>43739</v>
      </c>
      <c r="R1274" s="243" t="s">
        <v>1505</v>
      </c>
    </row>
    <row r="1275" spans="1:18">
      <c r="A1275" s="247"/>
      <c r="B1275" s="243" t="s">
        <v>1506</v>
      </c>
      <c r="C1275" s="243" t="s">
        <v>196</v>
      </c>
      <c r="D1275" s="243" t="s">
        <v>197</v>
      </c>
      <c r="E1275" s="244" t="s">
        <v>101</v>
      </c>
      <c r="F1275" s="244">
        <v>1</v>
      </c>
      <c r="G1275" s="245">
        <v>2.8</v>
      </c>
      <c r="H1275" s="246">
        <v>2.8</v>
      </c>
      <c r="I1275" s="246">
        <v>2.8</v>
      </c>
      <c r="J1275" s="252"/>
      <c r="K1275" s="252"/>
      <c r="L1275" s="252"/>
      <c r="M1275" s="252"/>
      <c r="N1275" s="252"/>
      <c r="O1275" s="252"/>
      <c r="P1275" s="236" t="s">
        <v>154</v>
      </c>
      <c r="Q1275" s="256">
        <v>43709</v>
      </c>
      <c r="R1275" s="243"/>
    </row>
    <row r="1276" spans="1:18">
      <c r="A1276" s="247"/>
      <c r="B1276" s="243" t="s">
        <v>1507</v>
      </c>
      <c r="C1276" s="243" t="s">
        <v>153</v>
      </c>
      <c r="D1276" s="243" t="s">
        <v>1507</v>
      </c>
      <c r="E1276" s="244" t="s">
        <v>101</v>
      </c>
      <c r="F1276" s="244">
        <v>12</v>
      </c>
      <c r="G1276" s="245">
        <v>0.72</v>
      </c>
      <c r="H1276" s="246">
        <v>8.64</v>
      </c>
      <c r="I1276" s="246">
        <v>8.64</v>
      </c>
      <c r="J1276" s="252"/>
      <c r="K1276" s="252"/>
      <c r="L1276" s="252"/>
      <c r="M1276" s="252"/>
      <c r="N1276" s="252"/>
      <c r="O1276" s="252"/>
      <c r="P1276" s="236" t="s">
        <v>154</v>
      </c>
      <c r="Q1276" s="256">
        <v>43800</v>
      </c>
      <c r="R1276" s="243"/>
    </row>
    <row r="1277" spans="1:18">
      <c r="A1277" s="247"/>
      <c r="B1277" s="243" t="s">
        <v>1508</v>
      </c>
      <c r="C1277" s="243" t="s">
        <v>153</v>
      </c>
      <c r="D1277" s="243" t="s">
        <v>1508</v>
      </c>
      <c r="E1277" s="244" t="s">
        <v>101</v>
      </c>
      <c r="F1277" s="244">
        <v>12</v>
      </c>
      <c r="G1277" s="245">
        <v>0.8</v>
      </c>
      <c r="H1277" s="246">
        <v>9.6</v>
      </c>
      <c r="I1277" s="246">
        <v>9.6</v>
      </c>
      <c r="J1277" s="252"/>
      <c r="K1277" s="252"/>
      <c r="L1277" s="252"/>
      <c r="M1277" s="252"/>
      <c r="N1277" s="252"/>
      <c r="O1277" s="252"/>
      <c r="P1277" s="236" t="s">
        <v>154</v>
      </c>
      <c r="Q1277" s="256">
        <v>43801</v>
      </c>
      <c r="R1277" s="243"/>
    </row>
    <row r="1278" spans="1:18">
      <c r="A1278" s="247"/>
      <c r="B1278" s="243" t="s">
        <v>1509</v>
      </c>
      <c r="C1278" s="243" t="s">
        <v>75</v>
      </c>
      <c r="D1278" s="243" t="s">
        <v>76</v>
      </c>
      <c r="E1278" s="244" t="s">
        <v>101</v>
      </c>
      <c r="F1278" s="244">
        <v>1</v>
      </c>
      <c r="G1278" s="245">
        <v>1.8</v>
      </c>
      <c r="H1278" s="246">
        <v>1.8</v>
      </c>
      <c r="I1278" s="246">
        <v>1.8</v>
      </c>
      <c r="J1278" s="252"/>
      <c r="K1278" s="252"/>
      <c r="L1278" s="252"/>
      <c r="M1278" s="252"/>
      <c r="N1278" s="252"/>
      <c r="O1278" s="252"/>
      <c r="P1278" s="236" t="s">
        <v>154</v>
      </c>
      <c r="Q1278" s="256">
        <v>43709</v>
      </c>
      <c r="R1278" s="243"/>
    </row>
    <row r="1279" spans="1:18">
      <c r="A1279" s="247"/>
      <c r="B1279" s="243" t="s">
        <v>203</v>
      </c>
      <c r="C1279" s="243" t="s">
        <v>153</v>
      </c>
      <c r="D1279" s="243" t="s">
        <v>203</v>
      </c>
      <c r="E1279" s="244" t="s">
        <v>101</v>
      </c>
      <c r="F1279" s="244">
        <v>4</v>
      </c>
      <c r="G1279" s="245">
        <v>0.2</v>
      </c>
      <c r="H1279" s="246">
        <v>0.8</v>
      </c>
      <c r="I1279" s="246">
        <v>0.8</v>
      </c>
      <c r="J1279" s="252"/>
      <c r="K1279" s="252"/>
      <c r="L1279" s="252"/>
      <c r="M1279" s="252"/>
      <c r="N1279" s="252"/>
      <c r="O1279" s="252"/>
      <c r="P1279" s="236" t="s">
        <v>154</v>
      </c>
      <c r="Q1279" s="256">
        <v>43800</v>
      </c>
      <c r="R1279" s="243"/>
    </row>
    <row r="1280" ht="72" spans="1:18">
      <c r="A1280" s="251"/>
      <c r="B1280" s="243" t="s">
        <v>1510</v>
      </c>
      <c r="C1280" s="243" t="s">
        <v>1511</v>
      </c>
      <c r="D1280" s="243" t="s">
        <v>163</v>
      </c>
      <c r="E1280" s="244" t="s">
        <v>28</v>
      </c>
      <c r="F1280" s="244">
        <v>1</v>
      </c>
      <c r="G1280" s="245">
        <v>34.7</v>
      </c>
      <c r="H1280" s="246">
        <v>34.7</v>
      </c>
      <c r="I1280" s="246"/>
      <c r="J1280" s="252"/>
      <c r="K1280" s="252"/>
      <c r="L1280" s="252"/>
      <c r="M1280" s="252"/>
      <c r="N1280" s="252"/>
      <c r="O1280" s="246">
        <v>34.7</v>
      </c>
      <c r="P1280" s="236" t="s">
        <v>1496</v>
      </c>
      <c r="Q1280" s="256">
        <v>43739</v>
      </c>
      <c r="R1280" s="243" t="s">
        <v>1512</v>
      </c>
    </row>
    <row r="1281" spans="1:18">
      <c r="A1281" s="41" t="s">
        <v>1513</v>
      </c>
      <c r="B1281" s="102" t="s">
        <v>191</v>
      </c>
      <c r="C1281" s="101" t="s">
        <v>177</v>
      </c>
      <c r="D1281" s="69" t="s">
        <v>191</v>
      </c>
      <c r="E1281" s="43" t="s">
        <v>1254</v>
      </c>
      <c r="F1281" s="43">
        <v>10000</v>
      </c>
      <c r="G1281" s="44">
        <v>0.0004635</v>
      </c>
      <c r="H1281" s="44">
        <v>0.4635</v>
      </c>
      <c r="I1281" s="44"/>
      <c r="J1281" s="44"/>
      <c r="K1281" s="44"/>
      <c r="L1281" s="44">
        <v>0.4635</v>
      </c>
      <c r="M1281" s="44"/>
      <c r="N1281" s="44"/>
      <c r="O1281" s="44"/>
      <c r="P1281" s="41" t="s">
        <v>1514</v>
      </c>
      <c r="Q1281" s="43">
        <v>20190513</v>
      </c>
      <c r="R1281" s="55"/>
    </row>
    <row r="1282" spans="1:18">
      <c r="A1282" s="41"/>
      <c r="B1282" s="102" t="s">
        <v>191</v>
      </c>
      <c r="C1282" s="101" t="s">
        <v>177</v>
      </c>
      <c r="D1282" s="69" t="s">
        <v>191</v>
      </c>
      <c r="E1282" s="43" t="s">
        <v>1254</v>
      </c>
      <c r="F1282" s="43">
        <v>50</v>
      </c>
      <c r="G1282" s="44">
        <v>0.005</v>
      </c>
      <c r="H1282" s="44">
        <v>0.25</v>
      </c>
      <c r="I1282" s="44"/>
      <c r="J1282" s="44"/>
      <c r="K1282" s="44"/>
      <c r="L1282" s="44">
        <v>0.25</v>
      </c>
      <c r="M1282" s="44"/>
      <c r="N1282" s="44"/>
      <c r="O1282" s="44"/>
      <c r="P1282" s="41" t="s">
        <v>1515</v>
      </c>
      <c r="Q1282" s="43">
        <v>20190513</v>
      </c>
      <c r="R1282" s="55"/>
    </row>
    <row r="1283" spans="1:18">
      <c r="A1283" s="41"/>
      <c r="B1283" s="102" t="s">
        <v>191</v>
      </c>
      <c r="C1283" s="101" t="s">
        <v>177</v>
      </c>
      <c r="D1283" s="69" t="s">
        <v>191</v>
      </c>
      <c r="E1283" s="43" t="s">
        <v>1254</v>
      </c>
      <c r="F1283" s="43">
        <v>10000</v>
      </c>
      <c r="G1283" s="44">
        <v>0.0002</v>
      </c>
      <c r="H1283" s="44">
        <v>2</v>
      </c>
      <c r="I1283" s="44">
        <v>2</v>
      </c>
      <c r="J1283" s="44"/>
      <c r="K1283" s="44"/>
      <c r="L1283" s="44"/>
      <c r="M1283" s="44"/>
      <c r="N1283" s="44"/>
      <c r="O1283" s="44"/>
      <c r="P1283" s="41" t="s">
        <v>188</v>
      </c>
      <c r="Q1283" s="43" t="s">
        <v>1516</v>
      </c>
      <c r="R1283" s="55"/>
    </row>
    <row r="1284" spans="1:18">
      <c r="A1284" s="41" t="s">
        <v>1517</v>
      </c>
      <c r="B1284" s="41" t="s">
        <v>238</v>
      </c>
      <c r="C1284" s="41" t="s">
        <v>184</v>
      </c>
      <c r="D1284" s="42" t="s">
        <v>238</v>
      </c>
      <c r="E1284" s="43" t="s">
        <v>128</v>
      </c>
      <c r="F1284" s="43">
        <v>1</v>
      </c>
      <c r="G1284" s="44">
        <v>0.49</v>
      </c>
      <c r="H1284" s="44">
        <v>0.49</v>
      </c>
      <c r="I1284" s="44"/>
      <c r="J1284" s="44"/>
      <c r="K1284" s="44"/>
      <c r="L1284" s="44">
        <v>0.49</v>
      </c>
      <c r="M1284" s="44"/>
      <c r="N1284" s="44"/>
      <c r="O1284" s="44"/>
      <c r="P1284" s="41" t="s">
        <v>154</v>
      </c>
      <c r="Q1284" s="43">
        <v>20190228</v>
      </c>
      <c r="R1284" s="55"/>
    </row>
    <row r="1285" spans="1:18">
      <c r="A1285" s="41"/>
      <c r="B1285" s="41" t="s">
        <v>416</v>
      </c>
      <c r="C1285" s="41" t="s">
        <v>315</v>
      </c>
      <c r="D1285" s="42" t="s">
        <v>416</v>
      </c>
      <c r="E1285" s="43" t="s">
        <v>128</v>
      </c>
      <c r="F1285" s="43">
        <v>1</v>
      </c>
      <c r="G1285" s="44">
        <v>0.155</v>
      </c>
      <c r="H1285" s="44">
        <v>0.16</v>
      </c>
      <c r="I1285" s="44"/>
      <c r="J1285" s="44"/>
      <c r="K1285" s="44"/>
      <c r="L1285" s="44">
        <v>0.16</v>
      </c>
      <c r="M1285" s="44"/>
      <c r="N1285" s="44"/>
      <c r="O1285" s="44"/>
      <c r="P1285" s="41" t="s">
        <v>154</v>
      </c>
      <c r="Q1285" s="43">
        <v>20190228</v>
      </c>
      <c r="R1285" s="55"/>
    </row>
    <row r="1286" spans="1:18">
      <c r="A1286" s="41"/>
      <c r="B1286" s="41" t="s">
        <v>1518</v>
      </c>
      <c r="C1286" s="41" t="s">
        <v>379</v>
      </c>
      <c r="D1286" s="42" t="s">
        <v>575</v>
      </c>
      <c r="E1286" s="43" t="s">
        <v>42</v>
      </c>
      <c r="F1286" s="43">
        <v>1</v>
      </c>
      <c r="G1286" s="44">
        <v>3</v>
      </c>
      <c r="H1286" s="44">
        <v>3</v>
      </c>
      <c r="I1286" s="44"/>
      <c r="J1286" s="44"/>
      <c r="K1286" s="44"/>
      <c r="L1286" s="44">
        <v>3</v>
      </c>
      <c r="M1286" s="44"/>
      <c r="N1286" s="44"/>
      <c r="O1286" s="44"/>
      <c r="P1286" s="41" t="s">
        <v>154</v>
      </c>
      <c r="Q1286" s="43">
        <v>20190408</v>
      </c>
      <c r="R1286" s="55"/>
    </row>
    <row r="1287" spans="1:18">
      <c r="A1287" s="41"/>
      <c r="B1287" s="41" t="s">
        <v>523</v>
      </c>
      <c r="C1287" s="41" t="s">
        <v>200</v>
      </c>
      <c r="D1287" s="42" t="s">
        <v>201</v>
      </c>
      <c r="E1287" s="43" t="s">
        <v>42</v>
      </c>
      <c r="F1287" s="43">
        <v>1</v>
      </c>
      <c r="G1287" s="44">
        <v>1</v>
      </c>
      <c r="H1287" s="44">
        <v>1</v>
      </c>
      <c r="I1287" s="44"/>
      <c r="J1287" s="44"/>
      <c r="K1287" s="44"/>
      <c r="L1287" s="44">
        <v>1</v>
      </c>
      <c r="M1287" s="44"/>
      <c r="N1287" s="44"/>
      <c r="O1287" s="44"/>
      <c r="P1287" s="41" t="s">
        <v>154</v>
      </c>
      <c r="Q1287" s="43">
        <v>20190320</v>
      </c>
      <c r="R1287" s="55"/>
    </row>
    <row r="1288" spans="1:18">
      <c r="A1288" s="41"/>
      <c r="B1288" s="41" t="s">
        <v>1519</v>
      </c>
      <c r="C1288" s="41" t="s">
        <v>177</v>
      </c>
      <c r="D1288" s="42" t="s">
        <v>191</v>
      </c>
      <c r="E1288" s="43" t="s">
        <v>28</v>
      </c>
      <c r="F1288" s="43">
        <v>1</v>
      </c>
      <c r="G1288" s="44">
        <v>0.92</v>
      </c>
      <c r="H1288" s="44">
        <v>0.92</v>
      </c>
      <c r="I1288" s="44"/>
      <c r="J1288" s="44"/>
      <c r="K1288" s="44"/>
      <c r="L1288" s="44">
        <v>0.92</v>
      </c>
      <c r="M1288" s="44"/>
      <c r="N1288" s="44"/>
      <c r="O1288" s="44"/>
      <c r="P1288" s="41" t="s">
        <v>154</v>
      </c>
      <c r="Q1288" s="43">
        <v>20190510</v>
      </c>
      <c r="R1288" s="55"/>
    </row>
    <row r="1289" spans="1:18">
      <c r="A1289" s="41"/>
      <c r="B1289" s="41" t="s">
        <v>238</v>
      </c>
      <c r="C1289" s="41" t="s">
        <v>184</v>
      </c>
      <c r="D1289" s="42" t="s">
        <v>238</v>
      </c>
      <c r="E1289" s="43" t="s">
        <v>128</v>
      </c>
      <c r="F1289" s="43">
        <v>1</v>
      </c>
      <c r="G1289" s="44">
        <v>0.5</v>
      </c>
      <c r="H1289" s="44">
        <v>0.5</v>
      </c>
      <c r="I1289" s="44"/>
      <c r="J1289" s="44"/>
      <c r="K1289" s="44"/>
      <c r="L1289" s="44">
        <v>0.5</v>
      </c>
      <c r="M1289" s="44"/>
      <c r="N1289" s="44"/>
      <c r="O1289" s="44"/>
      <c r="P1289" s="41" t="s">
        <v>154</v>
      </c>
      <c r="Q1289" s="43">
        <v>20190815</v>
      </c>
      <c r="R1289" s="55"/>
    </row>
    <row r="1290" spans="1:18">
      <c r="A1290" s="41"/>
      <c r="B1290" s="41" t="s">
        <v>1520</v>
      </c>
      <c r="C1290" s="41" t="s">
        <v>177</v>
      </c>
      <c r="D1290" s="42" t="s">
        <v>191</v>
      </c>
      <c r="E1290" s="43" t="s">
        <v>28</v>
      </c>
      <c r="F1290" s="43">
        <v>1</v>
      </c>
      <c r="G1290" s="44">
        <v>0.98</v>
      </c>
      <c r="H1290" s="44">
        <v>0.98</v>
      </c>
      <c r="I1290" s="44"/>
      <c r="J1290" s="44"/>
      <c r="K1290" s="44"/>
      <c r="L1290" s="44">
        <v>0.98</v>
      </c>
      <c r="M1290" s="44"/>
      <c r="N1290" s="44"/>
      <c r="O1290" s="44"/>
      <c r="P1290" s="41" t="s">
        <v>154</v>
      </c>
      <c r="Q1290" s="43">
        <v>20190910</v>
      </c>
      <c r="R1290" s="55"/>
    </row>
    <row r="1291" spans="1:18">
      <c r="A1291" s="41"/>
      <c r="B1291" s="41" t="s">
        <v>416</v>
      </c>
      <c r="C1291" s="41" t="s">
        <v>315</v>
      </c>
      <c r="D1291" s="42" t="s">
        <v>416</v>
      </c>
      <c r="E1291" s="43" t="s">
        <v>128</v>
      </c>
      <c r="F1291" s="43">
        <v>1</v>
      </c>
      <c r="G1291" s="44">
        <v>0.27</v>
      </c>
      <c r="H1291" s="44">
        <v>0.27</v>
      </c>
      <c r="I1291" s="44"/>
      <c r="J1291" s="44"/>
      <c r="K1291" s="44"/>
      <c r="L1291" s="44">
        <v>0.27</v>
      </c>
      <c r="M1291" s="44"/>
      <c r="N1291" s="44"/>
      <c r="O1291" s="44"/>
      <c r="P1291" s="41" t="s">
        <v>154</v>
      </c>
      <c r="Q1291" s="43">
        <v>20190910</v>
      </c>
      <c r="R1291" s="55"/>
    </row>
    <row r="1292" spans="1:18">
      <c r="A1292" s="41"/>
      <c r="B1292" s="41" t="s">
        <v>1521</v>
      </c>
      <c r="C1292" s="41" t="s">
        <v>177</v>
      </c>
      <c r="D1292" s="42" t="s">
        <v>191</v>
      </c>
      <c r="E1292" s="43" t="s">
        <v>28</v>
      </c>
      <c r="F1292" s="43">
        <v>1</v>
      </c>
      <c r="G1292" s="44">
        <v>3</v>
      </c>
      <c r="H1292" s="44">
        <v>3</v>
      </c>
      <c r="I1292" s="44">
        <v>3</v>
      </c>
      <c r="J1292" s="44"/>
      <c r="K1292" s="44"/>
      <c r="L1292" s="74"/>
      <c r="M1292" s="44"/>
      <c r="N1292" s="44"/>
      <c r="O1292" s="44"/>
      <c r="P1292" s="41" t="s">
        <v>1522</v>
      </c>
      <c r="Q1292" s="43">
        <v>20190923</v>
      </c>
      <c r="R1292" s="55"/>
    </row>
    <row r="1293" ht="48" spans="1:18">
      <c r="A1293" s="40" t="s">
        <v>1523</v>
      </c>
      <c r="B1293" s="41" t="s">
        <v>1524</v>
      </c>
      <c r="C1293" s="41" t="s">
        <v>79</v>
      </c>
      <c r="D1293" s="42" t="str">
        <f>IF(C1293="","",VLOOKUP(C1293,[24]采购品目表!A$1:B$65536,2,FALSE))</f>
        <v>电信服务</v>
      </c>
      <c r="E1293" s="43" t="s">
        <v>28</v>
      </c>
      <c r="F1293" s="43">
        <v>1</v>
      </c>
      <c r="G1293" s="44">
        <v>116</v>
      </c>
      <c r="H1293" s="44">
        <v>116</v>
      </c>
      <c r="I1293" s="44">
        <v>116</v>
      </c>
      <c r="J1293" s="44"/>
      <c r="K1293" s="44"/>
      <c r="L1293" s="44"/>
      <c r="M1293" s="44"/>
      <c r="N1293" s="44"/>
      <c r="O1293" s="44"/>
      <c r="P1293" s="41" t="s">
        <v>1524</v>
      </c>
      <c r="Q1293" s="43">
        <v>201901</v>
      </c>
      <c r="R1293" s="55" t="s">
        <v>1525</v>
      </c>
    </row>
    <row r="1294" spans="1:18">
      <c r="A1294" s="45"/>
      <c r="B1294" s="41" t="s">
        <v>1526</v>
      </c>
      <c r="C1294" s="41" t="s">
        <v>126</v>
      </c>
      <c r="D1294" s="42" t="str">
        <f>IF(C1294="","",VLOOKUP(C1294,[24]采购品目表!A$1:B$65536,2,FALSE))</f>
        <v>计算机设备</v>
      </c>
      <c r="E1294" s="43" t="s">
        <v>28</v>
      </c>
      <c r="F1294" s="43">
        <v>1</v>
      </c>
      <c r="G1294" s="44">
        <v>44.18</v>
      </c>
      <c r="H1294" s="44">
        <v>44.18</v>
      </c>
      <c r="I1294" s="44">
        <v>44.18</v>
      </c>
      <c r="J1294" s="44"/>
      <c r="K1294" s="44"/>
      <c r="L1294" s="44"/>
      <c r="M1294" s="44"/>
      <c r="N1294" s="44"/>
      <c r="O1294" s="44"/>
      <c r="P1294" s="41" t="s">
        <v>1527</v>
      </c>
      <c r="Q1294" s="43">
        <v>201901</v>
      </c>
      <c r="R1294" s="55"/>
    </row>
    <row r="1295" spans="1:18">
      <c r="A1295" s="45"/>
      <c r="B1295" s="41" t="s">
        <v>1528</v>
      </c>
      <c r="C1295" s="41" t="s">
        <v>49</v>
      </c>
      <c r="D1295" s="42" t="s">
        <v>50</v>
      </c>
      <c r="E1295" s="43" t="s">
        <v>193</v>
      </c>
      <c r="F1295" s="43">
        <v>1</v>
      </c>
      <c r="G1295" s="44">
        <v>0.09</v>
      </c>
      <c r="H1295" s="44">
        <v>0.09</v>
      </c>
      <c r="I1295" s="44">
        <v>0.09</v>
      </c>
      <c r="J1295" s="44"/>
      <c r="K1295" s="44"/>
      <c r="L1295" s="44"/>
      <c r="M1295" s="44"/>
      <c r="N1295" s="44"/>
      <c r="O1295" s="44"/>
      <c r="P1295" s="41" t="s">
        <v>154</v>
      </c>
      <c r="Q1295" s="43">
        <v>201905</v>
      </c>
      <c r="R1295" s="55"/>
    </row>
    <row r="1296" spans="1:18">
      <c r="A1296" s="56"/>
      <c r="B1296" s="41" t="s">
        <v>1529</v>
      </c>
      <c r="C1296" s="41" t="s">
        <v>49</v>
      </c>
      <c r="D1296" s="42" t="s">
        <v>50</v>
      </c>
      <c r="E1296" s="43" t="s">
        <v>28</v>
      </c>
      <c r="F1296" s="43">
        <v>1</v>
      </c>
      <c r="G1296" s="44">
        <v>0.4</v>
      </c>
      <c r="H1296" s="44">
        <v>0.4</v>
      </c>
      <c r="I1296" s="44">
        <v>0.4</v>
      </c>
      <c r="J1296" s="44"/>
      <c r="K1296" s="44"/>
      <c r="L1296" s="44"/>
      <c r="M1296" s="44"/>
      <c r="N1296" s="44"/>
      <c r="O1296" s="44"/>
      <c r="P1296" s="41" t="s">
        <v>154</v>
      </c>
      <c r="Q1296" s="43">
        <v>201910</v>
      </c>
      <c r="R1296" s="55"/>
    </row>
    <row r="1297" spans="1:18">
      <c r="A1297" s="41" t="s">
        <v>1530</v>
      </c>
      <c r="B1297" s="41" t="s">
        <v>344</v>
      </c>
      <c r="C1297" s="41" t="s">
        <v>49</v>
      </c>
      <c r="D1297" s="42" t="s">
        <v>50</v>
      </c>
      <c r="E1297" s="43" t="s">
        <v>193</v>
      </c>
      <c r="F1297" s="43">
        <v>40</v>
      </c>
      <c r="G1297" s="44">
        <v>280</v>
      </c>
      <c r="H1297" s="44">
        <v>1.12</v>
      </c>
      <c r="I1297" s="44">
        <v>1.12</v>
      </c>
      <c r="J1297" s="44"/>
      <c r="K1297" s="44"/>
      <c r="L1297" s="44"/>
      <c r="M1297" s="44"/>
      <c r="N1297" s="44"/>
      <c r="O1297" s="44"/>
      <c r="P1297" s="41" t="s">
        <v>154</v>
      </c>
      <c r="Q1297" s="43">
        <v>20190114</v>
      </c>
      <c r="R1297" s="66"/>
    </row>
    <row r="1298" spans="1:18">
      <c r="A1298" s="41"/>
      <c r="B1298" s="41" t="s">
        <v>1531</v>
      </c>
      <c r="C1298" s="41" t="s">
        <v>75</v>
      </c>
      <c r="D1298" s="42" t="s">
        <v>76</v>
      </c>
      <c r="E1298" s="43" t="s">
        <v>42</v>
      </c>
      <c r="F1298" s="43">
        <v>1</v>
      </c>
      <c r="G1298" s="44">
        <v>9.5</v>
      </c>
      <c r="H1298" s="44">
        <v>9.5</v>
      </c>
      <c r="I1298" s="44">
        <v>9.5</v>
      </c>
      <c r="J1298" s="44"/>
      <c r="K1298" s="44"/>
      <c r="L1298" s="44"/>
      <c r="M1298" s="44"/>
      <c r="N1298" s="44"/>
      <c r="O1298" s="44"/>
      <c r="P1298" s="41" t="s">
        <v>154</v>
      </c>
      <c r="Q1298" s="43">
        <v>20191012</v>
      </c>
      <c r="R1298" s="66"/>
    </row>
    <row r="1299" spans="1:18">
      <c r="A1299" s="41"/>
      <c r="B1299" s="41" t="s">
        <v>1532</v>
      </c>
      <c r="C1299" s="41" t="s">
        <v>55</v>
      </c>
      <c r="D1299" s="42" t="s">
        <v>56</v>
      </c>
      <c r="E1299" s="43" t="s">
        <v>514</v>
      </c>
      <c r="F1299" s="43">
        <v>80</v>
      </c>
      <c r="G1299" s="44">
        <v>0.018</v>
      </c>
      <c r="H1299" s="44">
        <v>1.6</v>
      </c>
      <c r="I1299" s="44">
        <v>1.6</v>
      </c>
      <c r="J1299" s="44"/>
      <c r="K1299" s="44"/>
      <c r="L1299" s="44"/>
      <c r="M1299" s="44"/>
      <c r="N1299" s="44"/>
      <c r="O1299" s="44"/>
      <c r="P1299" s="41" t="s">
        <v>154</v>
      </c>
      <c r="Q1299" s="43">
        <v>20190105</v>
      </c>
      <c r="R1299" s="66"/>
    </row>
    <row r="1300" spans="1:18">
      <c r="A1300" s="41"/>
      <c r="B1300" s="41" t="s">
        <v>238</v>
      </c>
      <c r="C1300" s="41" t="s">
        <v>184</v>
      </c>
      <c r="D1300" s="42" t="s">
        <v>238</v>
      </c>
      <c r="E1300" s="43" t="s">
        <v>128</v>
      </c>
      <c r="F1300" s="43">
        <v>2</v>
      </c>
      <c r="G1300" s="44">
        <v>0.5</v>
      </c>
      <c r="H1300" s="44">
        <v>1</v>
      </c>
      <c r="I1300" s="44">
        <v>1</v>
      </c>
      <c r="J1300" s="44"/>
      <c r="K1300" s="44"/>
      <c r="L1300" s="44"/>
      <c r="M1300" s="44"/>
      <c r="N1300" s="44"/>
      <c r="O1300" s="44"/>
      <c r="P1300" s="41" t="s">
        <v>154</v>
      </c>
      <c r="Q1300" s="43">
        <v>20190909</v>
      </c>
      <c r="R1300" s="66"/>
    </row>
    <row r="1301" spans="1:18">
      <c r="A1301" s="41"/>
      <c r="B1301" s="41" t="s">
        <v>172</v>
      </c>
      <c r="C1301" s="41" t="s">
        <v>173</v>
      </c>
      <c r="D1301" s="42" t="s">
        <v>172</v>
      </c>
      <c r="E1301" s="43" t="s">
        <v>128</v>
      </c>
      <c r="F1301" s="43">
        <v>1</v>
      </c>
      <c r="G1301" s="44">
        <v>0.3</v>
      </c>
      <c r="H1301" s="44">
        <v>0.3</v>
      </c>
      <c r="I1301" s="44">
        <v>0.3</v>
      </c>
      <c r="J1301" s="44"/>
      <c r="K1301" s="44"/>
      <c r="L1301" s="44"/>
      <c r="M1301" s="44"/>
      <c r="N1301" s="44"/>
      <c r="O1301" s="44"/>
      <c r="P1301" s="41" t="s">
        <v>154</v>
      </c>
      <c r="Q1301" s="43">
        <v>20190920</v>
      </c>
      <c r="R1301" s="66"/>
    </row>
    <row r="1302" spans="1:18">
      <c r="A1302" s="41"/>
      <c r="B1302" s="41" t="s">
        <v>53</v>
      </c>
      <c r="C1302" s="41" t="s">
        <v>52</v>
      </c>
      <c r="D1302" s="42" t="s">
        <v>53</v>
      </c>
      <c r="E1302" s="43" t="s">
        <v>128</v>
      </c>
      <c r="F1302" s="43">
        <v>1</v>
      </c>
      <c r="G1302" s="44">
        <v>1.1</v>
      </c>
      <c r="H1302" s="44">
        <v>1.1</v>
      </c>
      <c r="I1302" s="44">
        <v>1.1</v>
      </c>
      <c r="J1302" s="44"/>
      <c r="K1302" s="44"/>
      <c r="L1302" s="44"/>
      <c r="M1302" s="44"/>
      <c r="N1302" s="44"/>
      <c r="O1302" s="44"/>
      <c r="P1302" s="41" t="s">
        <v>154</v>
      </c>
      <c r="Q1302" s="43">
        <v>20191005</v>
      </c>
      <c r="R1302" s="66"/>
    </row>
    <row r="1303" spans="1:18">
      <c r="A1303" s="41" t="s">
        <v>1533</v>
      </c>
      <c r="B1303" s="102" t="s">
        <v>1534</v>
      </c>
      <c r="C1303" s="101" t="s">
        <v>196</v>
      </c>
      <c r="D1303" s="69" t="s">
        <v>197</v>
      </c>
      <c r="E1303" s="43" t="s">
        <v>42</v>
      </c>
      <c r="F1303" s="43">
        <v>1</v>
      </c>
      <c r="G1303" s="44">
        <v>1.35</v>
      </c>
      <c r="H1303" s="44">
        <v>1.35</v>
      </c>
      <c r="I1303" s="44"/>
      <c r="J1303" s="44"/>
      <c r="K1303" s="44">
        <v>1.35</v>
      </c>
      <c r="L1303" s="44"/>
      <c r="M1303" s="44"/>
      <c r="N1303" s="44"/>
      <c r="O1303" s="44"/>
      <c r="P1303" s="41" t="s">
        <v>1535</v>
      </c>
      <c r="Q1303" s="43" t="s">
        <v>1264</v>
      </c>
      <c r="R1303" s="55"/>
    </row>
    <row r="1304" spans="1:18">
      <c r="A1304" s="41"/>
      <c r="B1304" s="102" t="s">
        <v>1536</v>
      </c>
      <c r="C1304" s="101" t="s">
        <v>379</v>
      </c>
      <c r="D1304" s="69" t="s">
        <v>575</v>
      </c>
      <c r="E1304" s="43" t="s">
        <v>42</v>
      </c>
      <c r="F1304" s="43">
        <v>1</v>
      </c>
      <c r="G1304" s="44">
        <v>1</v>
      </c>
      <c r="H1304" s="44">
        <v>1.35</v>
      </c>
      <c r="I1304" s="44"/>
      <c r="J1304" s="44"/>
      <c r="K1304" s="44">
        <v>1.35</v>
      </c>
      <c r="L1304" s="44"/>
      <c r="M1304" s="44"/>
      <c r="N1304" s="44"/>
      <c r="O1304" s="44"/>
      <c r="P1304" s="41" t="s">
        <v>154</v>
      </c>
      <c r="Q1304" s="43" t="s">
        <v>1537</v>
      </c>
      <c r="R1304" s="55"/>
    </row>
    <row r="1305" spans="1:18">
      <c r="A1305" s="41"/>
      <c r="B1305" s="102" t="s">
        <v>1538</v>
      </c>
      <c r="C1305" s="101" t="s">
        <v>220</v>
      </c>
      <c r="D1305" s="69" t="s">
        <v>388</v>
      </c>
      <c r="E1305" s="43" t="s">
        <v>42</v>
      </c>
      <c r="F1305" s="43">
        <v>1</v>
      </c>
      <c r="G1305" s="44">
        <v>3</v>
      </c>
      <c r="H1305" s="44">
        <v>1.35</v>
      </c>
      <c r="I1305" s="44"/>
      <c r="J1305" s="44"/>
      <c r="K1305" s="44">
        <v>1.35</v>
      </c>
      <c r="L1305" s="44"/>
      <c r="M1305" s="44"/>
      <c r="N1305" s="44"/>
      <c r="O1305" s="44"/>
      <c r="P1305" s="41" t="s">
        <v>1535</v>
      </c>
      <c r="Q1305" s="43" t="s">
        <v>1539</v>
      </c>
      <c r="R1305" s="55"/>
    </row>
    <row r="1306" spans="1:18">
      <c r="A1306" s="41" t="s">
        <v>1540</v>
      </c>
      <c r="B1306" s="102" t="s">
        <v>68</v>
      </c>
      <c r="C1306" s="101" t="s">
        <v>49</v>
      </c>
      <c r="D1306" s="69" t="s">
        <v>50</v>
      </c>
      <c r="E1306" s="43" t="s">
        <v>51</v>
      </c>
      <c r="F1306" s="43">
        <v>2</v>
      </c>
      <c r="G1306" s="44">
        <v>0.2</v>
      </c>
      <c r="H1306" s="44">
        <v>0.4</v>
      </c>
      <c r="I1306" s="44">
        <v>0.4</v>
      </c>
      <c r="J1306" s="44"/>
      <c r="K1306" s="44"/>
      <c r="L1306" s="44"/>
      <c r="M1306" s="44"/>
      <c r="N1306" s="44"/>
      <c r="O1306" s="44"/>
      <c r="P1306" s="41" t="s">
        <v>154</v>
      </c>
      <c r="Q1306" s="43" t="s">
        <v>1541</v>
      </c>
      <c r="R1306" s="55"/>
    </row>
    <row r="1307" spans="1:18">
      <c r="A1307" s="41"/>
      <c r="B1307" s="102" t="s">
        <v>68</v>
      </c>
      <c r="C1307" s="101" t="s">
        <v>55</v>
      </c>
      <c r="D1307" s="69" t="s">
        <v>56</v>
      </c>
      <c r="E1307" s="43" t="s">
        <v>57</v>
      </c>
      <c r="F1307" s="43">
        <v>4</v>
      </c>
      <c r="G1307" s="44">
        <v>0.2</v>
      </c>
      <c r="H1307" s="44">
        <v>0.8</v>
      </c>
      <c r="I1307" s="44">
        <v>0.8</v>
      </c>
      <c r="J1307" s="44"/>
      <c r="K1307" s="44"/>
      <c r="L1307" s="44"/>
      <c r="M1307" s="44"/>
      <c r="N1307" s="44"/>
      <c r="O1307" s="44"/>
      <c r="P1307" s="41" t="s">
        <v>154</v>
      </c>
      <c r="Q1307" s="43" t="s">
        <v>1542</v>
      </c>
      <c r="R1307" s="55"/>
    </row>
    <row r="1308" spans="1:18">
      <c r="A1308" s="41"/>
      <c r="B1308" s="102" t="s">
        <v>817</v>
      </c>
      <c r="C1308" s="101" t="s">
        <v>379</v>
      </c>
      <c r="D1308" s="69" t="s">
        <v>575</v>
      </c>
      <c r="E1308" s="43" t="s">
        <v>42</v>
      </c>
      <c r="F1308" s="43">
        <v>1</v>
      </c>
      <c r="G1308" s="44">
        <v>0.3</v>
      </c>
      <c r="H1308" s="44">
        <v>0.3</v>
      </c>
      <c r="I1308" s="44">
        <v>0.3</v>
      </c>
      <c r="J1308" s="44"/>
      <c r="K1308" s="44"/>
      <c r="L1308" s="44"/>
      <c r="M1308" s="44"/>
      <c r="N1308" s="44"/>
      <c r="O1308" s="44"/>
      <c r="P1308" s="41" t="s">
        <v>154</v>
      </c>
      <c r="Q1308" s="43" t="s">
        <v>1543</v>
      </c>
      <c r="R1308" s="55"/>
    </row>
    <row r="1309" ht="24" spans="1:18">
      <c r="A1309" s="41"/>
      <c r="B1309" s="102" t="s">
        <v>1544</v>
      </c>
      <c r="C1309" s="101" t="s">
        <v>1545</v>
      </c>
      <c r="D1309" s="69" t="s">
        <v>1546</v>
      </c>
      <c r="E1309" s="43" t="s">
        <v>42</v>
      </c>
      <c r="F1309" s="43">
        <v>1</v>
      </c>
      <c r="G1309" s="44">
        <v>12</v>
      </c>
      <c r="H1309" s="44">
        <v>12</v>
      </c>
      <c r="I1309" s="44">
        <v>12</v>
      </c>
      <c r="J1309" s="44"/>
      <c r="K1309" s="44"/>
      <c r="L1309" s="44"/>
      <c r="M1309" s="44"/>
      <c r="N1309" s="44"/>
      <c r="O1309" s="44"/>
      <c r="P1309" s="41" t="s">
        <v>154</v>
      </c>
      <c r="Q1309" s="43" t="s">
        <v>1547</v>
      </c>
      <c r="R1309" s="55"/>
    </row>
    <row r="1310" spans="1:18">
      <c r="A1310" s="41"/>
      <c r="B1310" s="102" t="s">
        <v>53</v>
      </c>
      <c r="C1310" s="97" t="s">
        <v>52</v>
      </c>
      <c r="D1310" s="179" t="s">
        <v>53</v>
      </c>
      <c r="E1310" s="43" t="s">
        <v>128</v>
      </c>
      <c r="F1310" s="43">
        <v>1</v>
      </c>
      <c r="G1310" s="44">
        <v>0.9</v>
      </c>
      <c r="H1310" s="44">
        <v>0.9</v>
      </c>
      <c r="I1310" s="44">
        <v>0.9</v>
      </c>
      <c r="J1310" s="44"/>
      <c r="K1310" s="44"/>
      <c r="L1310" s="44"/>
      <c r="M1310" s="44"/>
      <c r="N1310" s="44"/>
      <c r="O1310" s="44"/>
      <c r="P1310" s="41" t="s">
        <v>154</v>
      </c>
      <c r="Q1310" s="43" t="s">
        <v>1548</v>
      </c>
      <c r="R1310" s="55"/>
    </row>
    <row r="1311" customHeight="1" spans="1:18">
      <c r="A1311" s="40" t="s">
        <v>1549</v>
      </c>
      <c r="B1311" s="41" t="s">
        <v>68</v>
      </c>
      <c r="C1311" s="41" t="s">
        <v>69</v>
      </c>
      <c r="D1311" s="42" t="s">
        <v>70</v>
      </c>
      <c r="E1311" s="43" t="s">
        <v>28</v>
      </c>
      <c r="F1311" s="43">
        <v>1</v>
      </c>
      <c r="G1311" s="44">
        <v>5</v>
      </c>
      <c r="H1311" s="44">
        <v>5</v>
      </c>
      <c r="I1311" s="44">
        <v>5</v>
      </c>
      <c r="J1311" s="44"/>
      <c r="K1311" s="44"/>
      <c r="L1311" s="44"/>
      <c r="M1311" s="44"/>
      <c r="N1311" s="44"/>
      <c r="O1311" s="44"/>
      <c r="P1311" s="41"/>
      <c r="Q1311" s="85">
        <v>43466</v>
      </c>
      <c r="R1311" s="55"/>
    </row>
    <row r="1312" spans="1:18">
      <c r="A1312" s="45"/>
      <c r="B1312" s="41" t="s">
        <v>65</v>
      </c>
      <c r="C1312" s="41" t="s">
        <v>66</v>
      </c>
      <c r="D1312" s="42" t="s">
        <v>67</v>
      </c>
      <c r="E1312" s="43" t="s">
        <v>28</v>
      </c>
      <c r="F1312" s="43">
        <v>1</v>
      </c>
      <c r="G1312" s="44">
        <v>5</v>
      </c>
      <c r="H1312" s="44">
        <v>5</v>
      </c>
      <c r="I1312" s="44">
        <v>5</v>
      </c>
      <c r="J1312" s="44"/>
      <c r="K1312" s="44"/>
      <c r="L1312" s="44"/>
      <c r="M1312" s="44"/>
      <c r="N1312" s="44"/>
      <c r="O1312" s="44"/>
      <c r="P1312" s="41"/>
      <c r="Q1312" s="85">
        <v>43466</v>
      </c>
      <c r="R1312" s="55"/>
    </row>
    <row r="1313" spans="1:18">
      <c r="A1313" s="45"/>
      <c r="B1313" s="41" t="s">
        <v>1550</v>
      </c>
      <c r="C1313" s="41" t="s">
        <v>1551</v>
      </c>
      <c r="D1313" s="42" t="s">
        <v>1552</v>
      </c>
      <c r="E1313" s="43" t="s">
        <v>28</v>
      </c>
      <c r="F1313" s="43">
        <v>1</v>
      </c>
      <c r="G1313" s="44">
        <v>2.5</v>
      </c>
      <c r="H1313" s="44">
        <v>2.5</v>
      </c>
      <c r="I1313" s="44">
        <v>2.5</v>
      </c>
      <c r="J1313" s="44"/>
      <c r="K1313" s="44"/>
      <c r="L1313" s="44"/>
      <c r="M1313" s="44"/>
      <c r="N1313" s="44"/>
      <c r="O1313" s="44"/>
      <c r="P1313" s="41"/>
      <c r="Q1313" s="85">
        <v>43466</v>
      </c>
      <c r="R1313" s="55"/>
    </row>
    <row r="1314" spans="1:18">
      <c r="A1314" s="45"/>
      <c r="B1314" s="41" t="s">
        <v>1553</v>
      </c>
      <c r="C1314" s="41" t="s">
        <v>63</v>
      </c>
      <c r="D1314" s="42" t="s">
        <v>64</v>
      </c>
      <c r="E1314" s="43" t="s">
        <v>28</v>
      </c>
      <c r="F1314" s="43">
        <v>1</v>
      </c>
      <c r="G1314" s="44">
        <v>15</v>
      </c>
      <c r="H1314" s="44">
        <v>15</v>
      </c>
      <c r="I1314" s="44">
        <v>15</v>
      </c>
      <c r="J1314" s="44"/>
      <c r="K1314" s="44"/>
      <c r="L1314" s="44"/>
      <c r="M1314" s="44"/>
      <c r="N1314" s="44"/>
      <c r="O1314" s="44"/>
      <c r="P1314" s="41"/>
      <c r="Q1314" s="85">
        <v>43466</v>
      </c>
      <c r="R1314" s="55"/>
    </row>
    <row r="1315" spans="1:18">
      <c r="A1315" s="45"/>
      <c r="B1315" s="41" t="s">
        <v>1554</v>
      </c>
      <c r="C1315" s="41" t="s">
        <v>1555</v>
      </c>
      <c r="D1315" s="42" t="s">
        <v>1556</v>
      </c>
      <c r="E1315" s="43" t="s">
        <v>143</v>
      </c>
      <c r="F1315" s="43">
        <v>1</v>
      </c>
      <c r="G1315" s="44">
        <v>48</v>
      </c>
      <c r="H1315" s="44">
        <v>48</v>
      </c>
      <c r="I1315" s="44">
        <v>48</v>
      </c>
      <c r="J1315" s="44"/>
      <c r="K1315" s="44"/>
      <c r="L1315" s="44"/>
      <c r="M1315" s="44"/>
      <c r="N1315" s="44"/>
      <c r="O1315" s="44"/>
      <c r="P1315" s="41"/>
      <c r="Q1315" s="85">
        <v>43466</v>
      </c>
      <c r="R1315" s="55"/>
    </row>
    <row r="1316" spans="1:18">
      <c r="A1316" s="45"/>
      <c r="B1316" s="41" t="s">
        <v>1557</v>
      </c>
      <c r="C1316" s="41" t="s">
        <v>75</v>
      </c>
      <c r="D1316" s="42" t="s">
        <v>76</v>
      </c>
      <c r="E1316" s="43" t="s">
        <v>42</v>
      </c>
      <c r="F1316" s="43">
        <v>1</v>
      </c>
      <c r="G1316" s="44">
        <v>35</v>
      </c>
      <c r="H1316" s="44">
        <v>35</v>
      </c>
      <c r="I1316" s="44">
        <v>35</v>
      </c>
      <c r="J1316" s="44"/>
      <c r="K1316" s="44"/>
      <c r="L1316" s="44"/>
      <c r="M1316" s="44"/>
      <c r="N1316" s="44"/>
      <c r="O1316" s="44"/>
      <c r="P1316" s="41"/>
      <c r="Q1316" s="85">
        <v>43466</v>
      </c>
      <c r="R1316" s="55"/>
    </row>
    <row r="1317" spans="1:18">
      <c r="A1317" s="45"/>
      <c r="B1317" s="41" t="s">
        <v>1558</v>
      </c>
      <c r="C1317" s="41" t="s">
        <v>75</v>
      </c>
      <c r="D1317" s="42" t="s">
        <v>76</v>
      </c>
      <c r="E1317" s="43" t="s">
        <v>42</v>
      </c>
      <c r="F1317" s="43">
        <v>1</v>
      </c>
      <c r="G1317" s="44">
        <v>10</v>
      </c>
      <c r="H1317" s="44">
        <v>10</v>
      </c>
      <c r="I1317" s="44">
        <v>10</v>
      </c>
      <c r="J1317" s="44"/>
      <c r="K1317" s="44"/>
      <c r="L1317" s="44"/>
      <c r="M1317" s="44"/>
      <c r="N1317" s="44"/>
      <c r="O1317" s="44"/>
      <c r="P1317" s="41"/>
      <c r="Q1317" s="85">
        <v>43466</v>
      </c>
      <c r="R1317" s="55"/>
    </row>
    <row r="1318" spans="1:18">
      <c r="A1318" s="45"/>
      <c r="B1318" s="41" t="s">
        <v>1559</v>
      </c>
      <c r="C1318" s="41" t="s">
        <v>75</v>
      </c>
      <c r="D1318" s="42" t="s">
        <v>76</v>
      </c>
      <c r="E1318" s="43" t="s">
        <v>28</v>
      </c>
      <c r="F1318" s="43">
        <v>1</v>
      </c>
      <c r="G1318" s="44">
        <v>40</v>
      </c>
      <c r="H1318" s="44">
        <v>40</v>
      </c>
      <c r="I1318" s="44">
        <v>40</v>
      </c>
      <c r="J1318" s="44"/>
      <c r="K1318" s="44"/>
      <c r="L1318" s="44"/>
      <c r="M1318" s="44"/>
      <c r="N1318" s="44"/>
      <c r="O1318" s="44"/>
      <c r="P1318" s="41"/>
      <c r="Q1318" s="85">
        <v>43466</v>
      </c>
      <c r="R1318" s="55"/>
    </row>
    <row r="1319" spans="1:18">
      <c r="A1319" s="45"/>
      <c r="B1319" s="41" t="s">
        <v>1560</v>
      </c>
      <c r="C1319" s="41" t="s">
        <v>75</v>
      </c>
      <c r="D1319" s="42" t="s">
        <v>76</v>
      </c>
      <c r="E1319" s="43" t="s">
        <v>42</v>
      </c>
      <c r="F1319" s="43">
        <v>1</v>
      </c>
      <c r="G1319" s="44">
        <v>8</v>
      </c>
      <c r="H1319" s="44">
        <v>8</v>
      </c>
      <c r="I1319" s="44">
        <v>8</v>
      </c>
      <c r="J1319" s="44"/>
      <c r="K1319" s="44"/>
      <c r="L1319" s="44"/>
      <c r="M1319" s="44"/>
      <c r="N1319" s="44"/>
      <c r="O1319" s="44"/>
      <c r="P1319" s="41"/>
      <c r="Q1319" s="85">
        <v>43466</v>
      </c>
      <c r="R1319" s="55"/>
    </row>
    <row r="1320" spans="1:18">
      <c r="A1320" s="45"/>
      <c r="B1320" s="41" t="s">
        <v>1561</v>
      </c>
      <c r="C1320" s="41" t="s">
        <v>75</v>
      </c>
      <c r="D1320" s="42" t="s">
        <v>76</v>
      </c>
      <c r="E1320" s="43" t="s">
        <v>42</v>
      </c>
      <c r="F1320" s="43">
        <v>1</v>
      </c>
      <c r="G1320" s="44">
        <v>15</v>
      </c>
      <c r="H1320" s="44">
        <v>15</v>
      </c>
      <c r="I1320" s="44">
        <v>15</v>
      </c>
      <c r="J1320" s="44"/>
      <c r="K1320" s="44"/>
      <c r="L1320" s="44"/>
      <c r="M1320" s="44"/>
      <c r="N1320" s="44"/>
      <c r="O1320" s="44"/>
      <c r="P1320" s="41"/>
      <c r="Q1320" s="85">
        <v>43466</v>
      </c>
      <c r="R1320" s="55"/>
    </row>
    <row r="1321" spans="1:18">
      <c r="A1321" s="45"/>
      <c r="B1321" s="41" t="s">
        <v>1562</v>
      </c>
      <c r="C1321" s="41" t="s">
        <v>75</v>
      </c>
      <c r="D1321" s="42" t="s">
        <v>76</v>
      </c>
      <c r="E1321" s="43" t="s">
        <v>42</v>
      </c>
      <c r="F1321" s="43">
        <v>1</v>
      </c>
      <c r="G1321" s="44">
        <v>20</v>
      </c>
      <c r="H1321" s="44">
        <v>20</v>
      </c>
      <c r="I1321" s="44">
        <v>20</v>
      </c>
      <c r="J1321" s="44"/>
      <c r="K1321" s="44"/>
      <c r="L1321" s="44"/>
      <c r="M1321" s="44"/>
      <c r="N1321" s="44"/>
      <c r="O1321" s="44"/>
      <c r="P1321" s="41"/>
      <c r="Q1321" s="85">
        <v>43466</v>
      </c>
      <c r="R1321" s="55"/>
    </row>
    <row r="1322" spans="1:18">
      <c r="A1322" s="56"/>
      <c r="B1322" s="41" t="s">
        <v>1563</v>
      </c>
      <c r="C1322" s="41" t="s">
        <v>708</v>
      </c>
      <c r="D1322" s="42" t="s">
        <v>709</v>
      </c>
      <c r="E1322" s="43" t="s">
        <v>28</v>
      </c>
      <c r="F1322" s="43">
        <v>1</v>
      </c>
      <c r="G1322" s="44">
        <v>5</v>
      </c>
      <c r="H1322" s="44">
        <v>5</v>
      </c>
      <c r="I1322" s="44">
        <v>5</v>
      </c>
      <c r="J1322" s="44"/>
      <c r="K1322" s="44"/>
      <c r="L1322" s="44"/>
      <c r="M1322" s="44"/>
      <c r="N1322" s="44"/>
      <c r="O1322" s="44"/>
      <c r="P1322" s="41"/>
      <c r="Q1322" s="85">
        <v>43466</v>
      </c>
      <c r="R1322" s="55"/>
    </row>
    <row r="1323" spans="1:18">
      <c r="A1323" s="41" t="s">
        <v>1564</v>
      </c>
      <c r="B1323" s="41" t="s">
        <v>1395</v>
      </c>
      <c r="C1323" s="41" t="s">
        <v>55</v>
      </c>
      <c r="D1323" s="42" t="s">
        <v>56</v>
      </c>
      <c r="E1323" s="43" t="s">
        <v>28</v>
      </c>
      <c r="F1323" s="43">
        <v>1</v>
      </c>
      <c r="G1323" s="44">
        <v>4.85</v>
      </c>
      <c r="H1323" s="44">
        <v>4.85</v>
      </c>
      <c r="I1323" s="44">
        <v>4.85</v>
      </c>
      <c r="J1323" s="44"/>
      <c r="K1323" s="44"/>
      <c r="L1323" s="44"/>
      <c r="M1323" s="44"/>
      <c r="N1323" s="44"/>
      <c r="O1323" s="44"/>
      <c r="P1323" s="41" t="s">
        <v>963</v>
      </c>
      <c r="Q1323" s="85">
        <v>43466</v>
      </c>
      <c r="R1323" s="55"/>
    </row>
    <row r="1324" spans="1:18">
      <c r="A1324" s="41"/>
      <c r="B1324" s="41" t="s">
        <v>1565</v>
      </c>
      <c r="C1324" s="41" t="s">
        <v>49</v>
      </c>
      <c r="D1324" s="42" t="s">
        <v>50</v>
      </c>
      <c r="E1324" s="43" t="s">
        <v>28</v>
      </c>
      <c r="F1324" s="43">
        <v>1</v>
      </c>
      <c r="G1324" s="44">
        <v>4.98</v>
      </c>
      <c r="H1324" s="44">
        <v>4.98</v>
      </c>
      <c r="I1324" s="44">
        <v>4.98</v>
      </c>
      <c r="J1324" s="44"/>
      <c r="K1324" s="44"/>
      <c r="L1324" s="44"/>
      <c r="M1324" s="44"/>
      <c r="N1324" s="44"/>
      <c r="O1324" s="44"/>
      <c r="P1324" s="41" t="s">
        <v>963</v>
      </c>
      <c r="Q1324" s="85">
        <v>43466</v>
      </c>
      <c r="R1324" s="55"/>
    </row>
    <row r="1325" ht="36" spans="1:18">
      <c r="A1325" s="41"/>
      <c r="B1325" s="41" t="s">
        <v>1566</v>
      </c>
      <c r="C1325" s="41" t="s">
        <v>196</v>
      </c>
      <c r="D1325" s="42" t="s">
        <v>197</v>
      </c>
      <c r="E1325" s="43" t="s">
        <v>42</v>
      </c>
      <c r="F1325" s="43">
        <v>1</v>
      </c>
      <c r="G1325" s="44">
        <v>28</v>
      </c>
      <c r="H1325" s="44">
        <v>28</v>
      </c>
      <c r="I1325" s="44">
        <v>22.4</v>
      </c>
      <c r="J1325" s="44"/>
      <c r="K1325" s="44"/>
      <c r="L1325" s="44"/>
      <c r="M1325" s="44">
        <v>5.6</v>
      </c>
      <c r="N1325" s="44"/>
      <c r="O1325" s="44"/>
      <c r="P1325" s="41" t="s">
        <v>1567</v>
      </c>
      <c r="Q1325" s="85">
        <v>43466</v>
      </c>
      <c r="R1325" s="55"/>
    </row>
    <row r="1326" ht="24" spans="1:18">
      <c r="A1326" s="41"/>
      <c r="B1326" s="41" t="s">
        <v>1568</v>
      </c>
      <c r="C1326" s="41" t="s">
        <v>177</v>
      </c>
      <c r="D1326" s="42" t="s">
        <v>191</v>
      </c>
      <c r="E1326" s="43" t="s">
        <v>42</v>
      </c>
      <c r="F1326" s="43">
        <v>1</v>
      </c>
      <c r="G1326" s="44">
        <v>50</v>
      </c>
      <c r="H1326" s="44">
        <v>50</v>
      </c>
      <c r="I1326" s="44">
        <v>30</v>
      </c>
      <c r="J1326" s="44"/>
      <c r="K1326" s="44"/>
      <c r="L1326" s="44"/>
      <c r="M1326" s="44">
        <v>20</v>
      </c>
      <c r="N1326" s="44"/>
      <c r="O1326" s="44"/>
      <c r="P1326" s="41" t="s">
        <v>1569</v>
      </c>
      <c r="Q1326" s="85">
        <v>43466</v>
      </c>
      <c r="R1326" s="55"/>
    </row>
    <row r="1327" spans="1:18">
      <c r="A1327" s="41"/>
      <c r="B1327" s="41" t="s">
        <v>759</v>
      </c>
      <c r="C1327" s="41" t="s">
        <v>169</v>
      </c>
      <c r="D1327" s="42" t="s">
        <v>488</v>
      </c>
      <c r="E1327" s="43" t="s">
        <v>28</v>
      </c>
      <c r="F1327" s="43">
        <v>1</v>
      </c>
      <c r="G1327" s="44">
        <v>30</v>
      </c>
      <c r="H1327" s="44">
        <v>30</v>
      </c>
      <c r="I1327" s="44">
        <v>30</v>
      </c>
      <c r="J1327" s="44"/>
      <c r="K1327" s="44"/>
      <c r="L1327" s="44"/>
      <c r="M1327" s="44"/>
      <c r="N1327" s="44"/>
      <c r="O1327" s="44"/>
      <c r="P1327" s="41" t="s">
        <v>963</v>
      </c>
      <c r="Q1327" s="85">
        <v>43466</v>
      </c>
      <c r="R1327" s="55"/>
    </row>
    <row r="1328" ht="24" spans="1:18">
      <c r="A1328" s="41"/>
      <c r="B1328" s="41" t="s">
        <v>1570</v>
      </c>
      <c r="C1328" s="41" t="s">
        <v>270</v>
      </c>
      <c r="D1328" s="42" t="s">
        <v>271</v>
      </c>
      <c r="E1328" s="43" t="s">
        <v>42</v>
      </c>
      <c r="F1328" s="43">
        <v>1</v>
      </c>
      <c r="G1328" s="44">
        <v>109.1</v>
      </c>
      <c r="H1328" s="44">
        <v>109.1</v>
      </c>
      <c r="I1328" s="44">
        <v>109.1</v>
      </c>
      <c r="J1328" s="44"/>
      <c r="K1328" s="44"/>
      <c r="L1328" s="44"/>
      <c r="M1328" s="44"/>
      <c r="N1328" s="44"/>
      <c r="O1328" s="44"/>
      <c r="P1328" s="41" t="s">
        <v>1571</v>
      </c>
      <c r="Q1328" s="85">
        <v>43466</v>
      </c>
      <c r="R1328" s="55"/>
    </row>
    <row r="1329" ht="24" spans="1:18">
      <c r="A1329" s="41"/>
      <c r="B1329" s="41" t="s">
        <v>1004</v>
      </c>
      <c r="C1329" s="41" t="s">
        <v>184</v>
      </c>
      <c r="D1329" s="42" t="s">
        <v>238</v>
      </c>
      <c r="E1329" s="43" t="s">
        <v>128</v>
      </c>
      <c r="F1329" s="43">
        <v>30</v>
      </c>
      <c r="G1329" s="44">
        <v>0.5</v>
      </c>
      <c r="H1329" s="44">
        <v>15</v>
      </c>
      <c r="I1329" s="44">
        <v>7</v>
      </c>
      <c r="J1329" s="44"/>
      <c r="K1329" s="44"/>
      <c r="L1329" s="44"/>
      <c r="M1329" s="44">
        <v>8</v>
      </c>
      <c r="N1329" s="44"/>
      <c r="O1329" s="44"/>
      <c r="P1329" s="41" t="s">
        <v>1572</v>
      </c>
      <c r="Q1329" s="85">
        <v>43466</v>
      </c>
      <c r="R1329" s="55"/>
    </row>
    <row r="1330" spans="1:18">
      <c r="A1330" s="41"/>
      <c r="B1330" s="41" t="s">
        <v>1573</v>
      </c>
      <c r="C1330" s="41" t="s">
        <v>164</v>
      </c>
      <c r="D1330" s="42" t="s">
        <v>163</v>
      </c>
      <c r="E1330" s="43" t="s">
        <v>54</v>
      </c>
      <c r="F1330" s="43">
        <v>20</v>
      </c>
      <c r="G1330" s="44">
        <v>0.5</v>
      </c>
      <c r="H1330" s="44">
        <v>10</v>
      </c>
      <c r="I1330" s="44">
        <v>10</v>
      </c>
      <c r="J1330" s="44"/>
      <c r="K1330" s="44"/>
      <c r="L1330" s="44"/>
      <c r="M1330" s="44"/>
      <c r="N1330" s="44"/>
      <c r="O1330" s="44"/>
      <c r="P1330" s="41" t="s">
        <v>963</v>
      </c>
      <c r="Q1330" s="85">
        <v>43466</v>
      </c>
      <c r="R1330" s="55"/>
    </row>
    <row r="1331" spans="1:18">
      <c r="A1331" s="41"/>
      <c r="B1331" s="41" t="s">
        <v>1018</v>
      </c>
      <c r="C1331" s="41" t="s">
        <v>315</v>
      </c>
      <c r="D1331" s="42" t="s">
        <v>416</v>
      </c>
      <c r="E1331" s="43" t="s">
        <v>54</v>
      </c>
      <c r="F1331" s="43">
        <v>4</v>
      </c>
      <c r="G1331" s="44">
        <v>0.8</v>
      </c>
      <c r="H1331" s="44">
        <v>3.2</v>
      </c>
      <c r="I1331" s="44">
        <v>3.2</v>
      </c>
      <c r="J1331" s="44"/>
      <c r="K1331" s="44"/>
      <c r="L1331" s="44"/>
      <c r="M1331" s="44"/>
      <c r="N1331" s="44"/>
      <c r="O1331" s="44"/>
      <c r="P1331" s="41" t="s">
        <v>963</v>
      </c>
      <c r="Q1331" s="85">
        <v>43466</v>
      </c>
      <c r="R1331" s="55"/>
    </row>
    <row r="1332" spans="1:18">
      <c r="A1332" s="41"/>
      <c r="B1332" s="41" t="s">
        <v>1574</v>
      </c>
      <c r="C1332" s="41" t="s">
        <v>171</v>
      </c>
      <c r="D1332" s="42" t="s">
        <v>345</v>
      </c>
      <c r="E1332" s="43" t="s">
        <v>128</v>
      </c>
      <c r="F1332" s="43">
        <v>10</v>
      </c>
      <c r="G1332" s="44">
        <v>0.3</v>
      </c>
      <c r="H1332" s="44">
        <v>3</v>
      </c>
      <c r="I1332" s="44">
        <v>3</v>
      </c>
      <c r="J1332" s="44"/>
      <c r="K1332" s="44"/>
      <c r="L1332" s="44"/>
      <c r="M1332" s="44"/>
      <c r="N1332" s="44"/>
      <c r="O1332" s="44"/>
      <c r="P1332" s="41" t="s">
        <v>963</v>
      </c>
      <c r="Q1332" s="85">
        <v>43466</v>
      </c>
      <c r="R1332" s="55"/>
    </row>
    <row r="1333" spans="1:18">
      <c r="A1333" s="41"/>
      <c r="B1333" s="41" t="s">
        <v>229</v>
      </c>
      <c r="C1333" s="41" t="s">
        <v>166</v>
      </c>
      <c r="D1333" s="42" t="s">
        <v>229</v>
      </c>
      <c r="E1333" s="43" t="s">
        <v>499</v>
      </c>
      <c r="F1333" s="43">
        <v>1</v>
      </c>
      <c r="G1333" s="44">
        <v>120</v>
      </c>
      <c r="H1333" s="44">
        <v>120</v>
      </c>
      <c r="I1333" s="44">
        <v>120</v>
      </c>
      <c r="J1333" s="44"/>
      <c r="K1333" s="44"/>
      <c r="L1333" s="44"/>
      <c r="M1333" s="44"/>
      <c r="N1333" s="44"/>
      <c r="O1333" s="44"/>
      <c r="P1333" s="41" t="s">
        <v>963</v>
      </c>
      <c r="Q1333" s="85">
        <v>43466</v>
      </c>
      <c r="R1333" s="55"/>
    </row>
    <row r="1334" ht="36" spans="1:18">
      <c r="A1334" s="41"/>
      <c r="B1334" s="41" t="s">
        <v>1575</v>
      </c>
      <c r="C1334" s="41" t="s">
        <v>26</v>
      </c>
      <c r="D1334" s="42" t="s">
        <v>27</v>
      </c>
      <c r="E1334" s="43" t="s">
        <v>42</v>
      </c>
      <c r="F1334" s="43">
        <v>1</v>
      </c>
      <c r="G1334" s="44">
        <v>267.36</v>
      </c>
      <c r="H1334" s="44">
        <v>267.36</v>
      </c>
      <c r="I1334" s="44">
        <v>267.36</v>
      </c>
      <c r="J1334" s="44"/>
      <c r="K1334" s="44"/>
      <c r="L1334" s="44"/>
      <c r="M1334" s="44"/>
      <c r="N1334" s="44"/>
      <c r="O1334" s="44"/>
      <c r="P1334" s="41" t="s">
        <v>1576</v>
      </c>
      <c r="Q1334" s="85">
        <v>43466</v>
      </c>
      <c r="R1334" s="55"/>
    </row>
    <row r="1335" ht="60" spans="1:18">
      <c r="A1335" s="41"/>
      <c r="B1335" s="41" t="s">
        <v>1577</v>
      </c>
      <c r="C1335" s="41" t="s">
        <v>26</v>
      </c>
      <c r="D1335" s="42" t="s">
        <v>27</v>
      </c>
      <c r="E1335" s="43" t="s">
        <v>42</v>
      </c>
      <c r="F1335" s="43">
        <v>1</v>
      </c>
      <c r="G1335" s="44">
        <v>221.98</v>
      </c>
      <c r="H1335" s="44">
        <v>221.98</v>
      </c>
      <c r="I1335" s="44">
        <v>125.28</v>
      </c>
      <c r="J1335" s="44"/>
      <c r="K1335" s="44"/>
      <c r="L1335" s="44"/>
      <c r="M1335" s="44">
        <v>96.7</v>
      </c>
      <c r="N1335" s="44"/>
      <c r="O1335" s="44"/>
      <c r="P1335" s="41" t="s">
        <v>1578</v>
      </c>
      <c r="Q1335" s="85">
        <v>43466</v>
      </c>
      <c r="R1335" s="55"/>
    </row>
    <row r="1336" ht="27" customHeight="1" spans="1:18">
      <c r="A1336" s="40" t="s">
        <v>1579</v>
      </c>
      <c r="B1336" s="152" t="s">
        <v>1580</v>
      </c>
      <c r="C1336" s="258" t="s">
        <v>184</v>
      </c>
      <c r="D1336" s="259" t="s">
        <v>238</v>
      </c>
      <c r="E1336" s="260" t="s">
        <v>128</v>
      </c>
      <c r="F1336" s="260">
        <v>50</v>
      </c>
      <c r="G1336" s="261">
        <v>1.15</v>
      </c>
      <c r="H1336" s="261">
        <v>57.39</v>
      </c>
      <c r="I1336" s="261"/>
      <c r="J1336" s="261"/>
      <c r="K1336" s="261"/>
      <c r="L1336" s="261">
        <v>57.39</v>
      </c>
      <c r="M1336" s="261"/>
      <c r="N1336" s="261"/>
      <c r="O1336" s="261"/>
      <c r="P1336" s="258" t="s">
        <v>1581</v>
      </c>
      <c r="Q1336" s="262">
        <v>43585</v>
      </c>
      <c r="R1336" s="263"/>
    </row>
    <row r="1337" ht="24" spans="1:18">
      <c r="A1337" s="45"/>
      <c r="B1337" s="152" t="s">
        <v>1582</v>
      </c>
      <c r="C1337" s="258" t="s">
        <v>169</v>
      </c>
      <c r="D1337" s="259" t="s">
        <v>488</v>
      </c>
      <c r="E1337" s="260" t="s">
        <v>499</v>
      </c>
      <c r="F1337" s="260">
        <v>500</v>
      </c>
      <c r="G1337" s="261">
        <v>0.07</v>
      </c>
      <c r="H1337" s="261">
        <v>34</v>
      </c>
      <c r="I1337" s="261"/>
      <c r="J1337" s="261"/>
      <c r="K1337" s="261"/>
      <c r="L1337" s="261">
        <v>34</v>
      </c>
      <c r="M1337" s="261"/>
      <c r="N1337" s="261"/>
      <c r="O1337" s="261"/>
      <c r="P1337" s="258" t="s">
        <v>1581</v>
      </c>
      <c r="Q1337" s="262">
        <v>43585</v>
      </c>
      <c r="R1337" s="263"/>
    </row>
    <row r="1338" ht="36" spans="1:18">
      <c r="A1338" s="45"/>
      <c r="B1338" s="258" t="s">
        <v>1583</v>
      </c>
      <c r="C1338" s="258" t="s">
        <v>164</v>
      </c>
      <c r="D1338" s="259" t="s">
        <v>163</v>
      </c>
      <c r="E1338" s="260" t="s">
        <v>28</v>
      </c>
      <c r="F1338" s="260">
        <v>1</v>
      </c>
      <c r="G1338" s="261">
        <v>17.481864</v>
      </c>
      <c r="H1338" s="261">
        <v>17.484864</v>
      </c>
      <c r="I1338" s="261">
        <v>17.481864</v>
      </c>
      <c r="J1338" s="261"/>
      <c r="K1338" s="261"/>
      <c r="L1338" s="261"/>
      <c r="M1338" s="261"/>
      <c r="N1338" s="261"/>
      <c r="O1338" s="261"/>
      <c r="P1338" s="258" t="s">
        <v>1584</v>
      </c>
      <c r="Q1338" s="262">
        <v>43640</v>
      </c>
      <c r="R1338" s="263" t="s">
        <v>1585</v>
      </c>
    </row>
    <row r="1339" ht="48" spans="1:18">
      <c r="A1339" s="45"/>
      <c r="B1339" s="258" t="s">
        <v>1586</v>
      </c>
      <c r="C1339" s="258" t="s">
        <v>236</v>
      </c>
      <c r="D1339" s="259" t="s">
        <v>431</v>
      </c>
      <c r="E1339" s="260" t="s">
        <v>28</v>
      </c>
      <c r="F1339" s="260">
        <v>1</v>
      </c>
      <c r="G1339" s="261">
        <v>8.745</v>
      </c>
      <c r="H1339" s="261">
        <v>8.745</v>
      </c>
      <c r="I1339" s="261">
        <v>8.745</v>
      </c>
      <c r="J1339" s="261"/>
      <c r="K1339" s="261"/>
      <c r="L1339" s="261"/>
      <c r="M1339" s="261"/>
      <c r="N1339" s="261"/>
      <c r="O1339" s="261"/>
      <c r="P1339" s="258" t="s">
        <v>1587</v>
      </c>
      <c r="Q1339" s="262">
        <v>43640</v>
      </c>
      <c r="R1339" s="263" t="s">
        <v>1585</v>
      </c>
    </row>
    <row r="1340" ht="36" spans="1:18">
      <c r="A1340" s="45"/>
      <c r="B1340" s="258" t="s">
        <v>1588</v>
      </c>
      <c r="C1340" s="258" t="s">
        <v>270</v>
      </c>
      <c r="D1340" s="259" t="s">
        <v>271</v>
      </c>
      <c r="E1340" s="260" t="s">
        <v>28</v>
      </c>
      <c r="F1340" s="260">
        <v>1</v>
      </c>
      <c r="G1340" s="261">
        <v>227.132289</v>
      </c>
      <c r="H1340" s="261">
        <v>227.132289</v>
      </c>
      <c r="I1340" s="261">
        <v>173.772125</v>
      </c>
      <c r="J1340" s="261"/>
      <c r="K1340" s="261"/>
      <c r="L1340" s="261">
        <v>53.359154</v>
      </c>
      <c r="M1340" s="261"/>
      <c r="N1340" s="261"/>
      <c r="O1340" s="261"/>
      <c r="P1340" s="258" t="s">
        <v>1584</v>
      </c>
      <c r="Q1340" s="262">
        <v>43640</v>
      </c>
      <c r="R1340" s="263" t="s">
        <v>1585</v>
      </c>
    </row>
    <row r="1341" ht="24" spans="1:18">
      <c r="A1341" s="45"/>
      <c r="B1341" s="92" t="s">
        <v>1580</v>
      </c>
      <c r="C1341" s="258" t="s">
        <v>164</v>
      </c>
      <c r="D1341" s="259" t="s">
        <v>163</v>
      </c>
      <c r="E1341" s="260" t="s">
        <v>128</v>
      </c>
      <c r="F1341" s="260">
        <v>8</v>
      </c>
      <c r="G1341" s="261">
        <v>1.61</v>
      </c>
      <c r="H1341" s="261">
        <v>12.88</v>
      </c>
      <c r="I1341" s="261"/>
      <c r="J1341" s="261"/>
      <c r="K1341" s="261"/>
      <c r="L1341" s="261">
        <v>12.88</v>
      </c>
      <c r="M1341" s="261"/>
      <c r="N1341" s="261"/>
      <c r="O1341" s="261"/>
      <c r="P1341" s="258" t="s">
        <v>1581</v>
      </c>
      <c r="Q1341" s="262">
        <v>43585</v>
      </c>
      <c r="R1341" s="263"/>
    </row>
    <row r="1342" ht="24" spans="1:18">
      <c r="A1342" s="45"/>
      <c r="B1342" s="92" t="s">
        <v>1582</v>
      </c>
      <c r="C1342" s="258" t="s">
        <v>169</v>
      </c>
      <c r="D1342" s="259" t="s">
        <v>488</v>
      </c>
      <c r="E1342" s="260" t="s">
        <v>499</v>
      </c>
      <c r="F1342" s="260">
        <v>135</v>
      </c>
      <c r="G1342" s="261">
        <v>0.21</v>
      </c>
      <c r="H1342" s="261">
        <v>41.31</v>
      </c>
      <c r="I1342" s="261"/>
      <c r="J1342" s="261"/>
      <c r="K1342" s="261"/>
      <c r="L1342" s="261">
        <v>41.31</v>
      </c>
      <c r="M1342" s="261"/>
      <c r="N1342" s="261"/>
      <c r="O1342" s="261"/>
      <c r="P1342" s="258" t="s">
        <v>1581</v>
      </c>
      <c r="Q1342" s="262">
        <v>43585</v>
      </c>
      <c r="R1342" s="263"/>
    </row>
    <row r="1343" ht="24" spans="1:18">
      <c r="A1343" s="45"/>
      <c r="B1343" s="92" t="s">
        <v>1582</v>
      </c>
      <c r="C1343" s="258" t="s">
        <v>169</v>
      </c>
      <c r="D1343" s="259" t="s">
        <v>488</v>
      </c>
      <c r="E1343" s="260" t="s">
        <v>992</v>
      </c>
      <c r="F1343" s="260">
        <v>30</v>
      </c>
      <c r="G1343" s="261">
        <v>0.28</v>
      </c>
      <c r="H1343" s="261">
        <v>8.4</v>
      </c>
      <c r="I1343" s="261"/>
      <c r="J1343" s="261"/>
      <c r="K1343" s="261"/>
      <c r="L1343" s="261">
        <v>8.4</v>
      </c>
      <c r="M1343" s="261"/>
      <c r="N1343" s="261"/>
      <c r="O1343" s="261"/>
      <c r="P1343" s="258" t="s">
        <v>1581</v>
      </c>
      <c r="Q1343" s="262">
        <v>43585</v>
      </c>
      <c r="R1343" s="263"/>
    </row>
    <row r="1344" ht="24" spans="1:18">
      <c r="A1344" s="45"/>
      <c r="B1344" s="258" t="s">
        <v>125</v>
      </c>
      <c r="C1344" s="258" t="s">
        <v>126</v>
      </c>
      <c r="D1344" s="259" t="s">
        <v>127</v>
      </c>
      <c r="E1344" s="260" t="s">
        <v>128</v>
      </c>
      <c r="F1344" s="260">
        <v>32</v>
      </c>
      <c r="G1344" s="261">
        <v>0.4</v>
      </c>
      <c r="H1344" s="261">
        <v>12.8</v>
      </c>
      <c r="I1344" s="261"/>
      <c r="J1344" s="261"/>
      <c r="K1344" s="261"/>
      <c r="L1344" s="261">
        <v>12.8</v>
      </c>
      <c r="M1344" s="261"/>
      <c r="N1344" s="261"/>
      <c r="O1344" s="261"/>
      <c r="P1344" s="258" t="s">
        <v>1581</v>
      </c>
      <c r="Q1344" s="262">
        <v>43586</v>
      </c>
      <c r="R1344" s="263"/>
    </row>
    <row r="1345" ht="24" spans="1:18">
      <c r="A1345" s="45"/>
      <c r="B1345" s="258" t="s">
        <v>68</v>
      </c>
      <c r="C1345" s="258" t="s">
        <v>69</v>
      </c>
      <c r="D1345" s="259" t="s">
        <v>70</v>
      </c>
      <c r="E1345" s="260" t="s">
        <v>28</v>
      </c>
      <c r="F1345" s="260">
        <v>1</v>
      </c>
      <c r="G1345" s="261">
        <v>35</v>
      </c>
      <c r="H1345" s="261">
        <v>35</v>
      </c>
      <c r="I1345" s="261"/>
      <c r="J1345" s="261"/>
      <c r="K1345" s="261"/>
      <c r="L1345" s="261">
        <v>35</v>
      </c>
      <c r="M1345" s="261"/>
      <c r="N1345" s="261"/>
      <c r="O1345" s="261"/>
      <c r="P1345" s="258" t="s">
        <v>1581</v>
      </c>
      <c r="Q1345" s="262">
        <v>43466</v>
      </c>
      <c r="R1345" s="263"/>
    </row>
    <row r="1346" ht="24" spans="1:18">
      <c r="A1346" s="45"/>
      <c r="B1346" s="258" t="s">
        <v>125</v>
      </c>
      <c r="C1346" s="258" t="s">
        <v>560</v>
      </c>
      <c r="D1346" s="259" t="s">
        <v>561</v>
      </c>
      <c r="E1346" s="260" t="s">
        <v>54</v>
      </c>
      <c r="F1346" s="260">
        <v>10</v>
      </c>
      <c r="G1346" s="261">
        <v>0.3</v>
      </c>
      <c r="H1346" s="261">
        <v>3</v>
      </c>
      <c r="I1346" s="261"/>
      <c r="J1346" s="261"/>
      <c r="K1346" s="261"/>
      <c r="L1346" s="261">
        <v>3</v>
      </c>
      <c r="M1346" s="261"/>
      <c r="N1346" s="261"/>
      <c r="O1346" s="261"/>
      <c r="P1346" s="258" t="s">
        <v>1581</v>
      </c>
      <c r="Q1346" s="262">
        <v>43466</v>
      </c>
      <c r="R1346" s="263"/>
    </row>
    <row r="1347" ht="24" spans="1:18">
      <c r="A1347" s="45"/>
      <c r="B1347" s="258" t="s">
        <v>1589</v>
      </c>
      <c r="C1347" s="258" t="s">
        <v>75</v>
      </c>
      <c r="D1347" s="259" t="s">
        <v>76</v>
      </c>
      <c r="E1347" s="260" t="s">
        <v>42</v>
      </c>
      <c r="F1347" s="260">
        <v>1</v>
      </c>
      <c r="G1347" s="261">
        <v>12</v>
      </c>
      <c r="H1347" s="261">
        <v>12</v>
      </c>
      <c r="I1347" s="261"/>
      <c r="J1347" s="261"/>
      <c r="K1347" s="261"/>
      <c r="L1347" s="261">
        <v>12</v>
      </c>
      <c r="M1347" s="261"/>
      <c r="N1347" s="261"/>
      <c r="O1347" s="261"/>
      <c r="P1347" s="258" t="s">
        <v>1581</v>
      </c>
      <c r="Q1347" s="262">
        <v>43699</v>
      </c>
      <c r="R1347" s="263"/>
    </row>
    <row r="1348" ht="24" spans="1:18">
      <c r="A1348" s="45"/>
      <c r="B1348" s="264" t="s">
        <v>1590</v>
      </c>
      <c r="C1348" s="258" t="s">
        <v>1591</v>
      </c>
      <c r="D1348" s="259" t="s">
        <v>1590</v>
      </c>
      <c r="E1348" s="260" t="s">
        <v>28</v>
      </c>
      <c r="F1348" s="260">
        <v>2</v>
      </c>
      <c r="G1348" s="261">
        <v>40</v>
      </c>
      <c r="H1348" s="261">
        <v>80</v>
      </c>
      <c r="I1348" s="261"/>
      <c r="J1348" s="261"/>
      <c r="K1348" s="261"/>
      <c r="L1348" s="261">
        <v>80</v>
      </c>
      <c r="M1348" s="261"/>
      <c r="N1348" s="261"/>
      <c r="O1348" s="261"/>
      <c r="P1348" s="258" t="s">
        <v>1581</v>
      </c>
      <c r="Q1348" s="262">
        <v>43678</v>
      </c>
      <c r="R1348" s="263"/>
    </row>
    <row r="1349" ht="24" spans="1:18">
      <c r="A1349" s="56"/>
      <c r="B1349" s="258" t="s">
        <v>1592</v>
      </c>
      <c r="C1349" s="258" t="s">
        <v>284</v>
      </c>
      <c r="D1349" s="259" t="s">
        <v>285</v>
      </c>
      <c r="E1349" s="260" t="s">
        <v>499</v>
      </c>
      <c r="F1349" s="260">
        <v>6</v>
      </c>
      <c r="G1349" s="261">
        <v>0.5</v>
      </c>
      <c r="H1349" s="261">
        <v>3</v>
      </c>
      <c r="I1349" s="261"/>
      <c r="J1349" s="261"/>
      <c r="K1349" s="261"/>
      <c r="L1349" s="261">
        <v>3</v>
      </c>
      <c r="M1349" s="261"/>
      <c r="N1349" s="261"/>
      <c r="O1349" s="261"/>
      <c r="P1349" s="258" t="s">
        <v>1581</v>
      </c>
      <c r="Q1349" s="262">
        <v>43666</v>
      </c>
      <c r="R1349" s="263"/>
    </row>
    <row r="1350" spans="1:18">
      <c r="A1350" s="265" t="s">
        <v>1593</v>
      </c>
      <c r="B1350" s="266" t="s">
        <v>125</v>
      </c>
      <c r="C1350" s="267" t="s">
        <v>164</v>
      </c>
      <c r="D1350" s="268" t="s">
        <v>163</v>
      </c>
      <c r="E1350" s="269" t="s">
        <v>499</v>
      </c>
      <c r="F1350" s="269">
        <v>3</v>
      </c>
      <c r="G1350" s="270">
        <v>0.65</v>
      </c>
      <c r="H1350" s="270">
        <v>1.95</v>
      </c>
      <c r="I1350" s="270">
        <v>1.95</v>
      </c>
      <c r="J1350" s="270"/>
      <c r="K1350" s="270"/>
      <c r="L1350" s="270"/>
      <c r="M1350" s="270"/>
      <c r="N1350" s="270"/>
      <c r="O1350" s="270"/>
      <c r="P1350" s="266"/>
      <c r="Q1350" s="269">
        <v>20190430</v>
      </c>
      <c r="R1350" s="279"/>
    </row>
    <row r="1351" spans="1:18">
      <c r="A1351" s="271"/>
      <c r="B1351" s="266" t="s">
        <v>125</v>
      </c>
      <c r="C1351" s="267" t="s">
        <v>164</v>
      </c>
      <c r="D1351" s="268" t="s">
        <v>163</v>
      </c>
      <c r="E1351" s="269" t="s">
        <v>499</v>
      </c>
      <c r="F1351" s="269">
        <v>3</v>
      </c>
      <c r="G1351" s="270">
        <v>0.41</v>
      </c>
      <c r="H1351" s="270">
        <v>1.23</v>
      </c>
      <c r="I1351" s="270">
        <v>1.23</v>
      </c>
      <c r="J1351" s="270"/>
      <c r="K1351" s="270"/>
      <c r="L1351" s="270"/>
      <c r="M1351" s="270"/>
      <c r="N1351" s="270"/>
      <c r="O1351" s="270"/>
      <c r="P1351" s="266"/>
      <c r="Q1351" s="269">
        <v>20190430</v>
      </c>
      <c r="R1351" s="279"/>
    </row>
    <row r="1352" spans="1:18">
      <c r="A1352" s="271"/>
      <c r="B1352" s="266" t="s">
        <v>125</v>
      </c>
      <c r="C1352" s="267" t="s">
        <v>164</v>
      </c>
      <c r="D1352" s="268" t="s">
        <v>163</v>
      </c>
      <c r="E1352" s="269" t="s">
        <v>499</v>
      </c>
      <c r="F1352" s="269">
        <v>1</v>
      </c>
      <c r="G1352" s="270">
        <v>1.09</v>
      </c>
      <c r="H1352" s="270">
        <v>1.09</v>
      </c>
      <c r="I1352" s="270">
        <v>1.09</v>
      </c>
      <c r="J1352" s="270"/>
      <c r="K1352" s="270"/>
      <c r="L1352" s="270"/>
      <c r="M1352" s="270"/>
      <c r="N1352" s="270"/>
      <c r="O1352" s="270"/>
      <c r="P1352" s="266"/>
      <c r="Q1352" s="269">
        <v>20190830</v>
      </c>
      <c r="R1352" s="279"/>
    </row>
    <row r="1353" spans="1:18">
      <c r="A1353" s="271"/>
      <c r="B1353" s="266" t="s">
        <v>125</v>
      </c>
      <c r="C1353" s="267" t="s">
        <v>560</v>
      </c>
      <c r="D1353" s="272" t="s">
        <v>561</v>
      </c>
      <c r="E1353" s="269" t="s">
        <v>128</v>
      </c>
      <c r="F1353" s="269">
        <v>1</v>
      </c>
      <c r="G1353" s="270">
        <v>0.39</v>
      </c>
      <c r="H1353" s="270">
        <v>0.39</v>
      </c>
      <c r="I1353" s="270">
        <v>0.39</v>
      </c>
      <c r="J1353" s="270"/>
      <c r="K1353" s="270"/>
      <c r="L1353" s="270"/>
      <c r="M1353" s="270"/>
      <c r="N1353" s="270"/>
      <c r="O1353" s="270"/>
      <c r="P1353" s="266"/>
      <c r="Q1353" s="269">
        <v>20190430</v>
      </c>
      <c r="R1353" s="279"/>
    </row>
    <row r="1354" spans="1:18">
      <c r="A1354" s="271"/>
      <c r="B1354" s="266" t="s">
        <v>125</v>
      </c>
      <c r="C1354" s="266" t="s">
        <v>126</v>
      </c>
      <c r="D1354" s="272" t="s">
        <v>127</v>
      </c>
      <c r="E1354" s="269" t="s">
        <v>499</v>
      </c>
      <c r="F1354" s="269">
        <v>1</v>
      </c>
      <c r="G1354" s="270">
        <v>1.51</v>
      </c>
      <c r="H1354" s="270">
        <v>1.51</v>
      </c>
      <c r="I1354" s="270">
        <v>1.51</v>
      </c>
      <c r="J1354" s="270"/>
      <c r="K1354" s="270"/>
      <c r="L1354" s="270"/>
      <c r="M1354" s="270"/>
      <c r="N1354" s="270"/>
      <c r="O1354" s="270"/>
      <c r="P1354" s="266"/>
      <c r="Q1354" s="269">
        <v>20190430</v>
      </c>
      <c r="R1354" s="279"/>
    </row>
    <row r="1355" spans="1:18">
      <c r="A1355" s="271"/>
      <c r="B1355" s="273" t="s">
        <v>1594</v>
      </c>
      <c r="C1355" s="267" t="s">
        <v>1595</v>
      </c>
      <c r="D1355" s="273" t="s">
        <v>1596</v>
      </c>
      <c r="E1355" s="269" t="s">
        <v>128</v>
      </c>
      <c r="F1355" s="269">
        <v>1</v>
      </c>
      <c r="G1355" s="270">
        <v>0.79</v>
      </c>
      <c r="H1355" s="270">
        <v>0.79</v>
      </c>
      <c r="I1355" s="270">
        <v>0.79</v>
      </c>
      <c r="J1355" s="270"/>
      <c r="K1355" s="270"/>
      <c r="L1355" s="270"/>
      <c r="M1355" s="270"/>
      <c r="N1355" s="270"/>
      <c r="O1355" s="270"/>
      <c r="P1355" s="266"/>
      <c r="Q1355" s="269">
        <v>20190430</v>
      </c>
      <c r="R1355" s="279"/>
    </row>
    <row r="1356" spans="1:18">
      <c r="A1356" s="271"/>
      <c r="B1356" s="273" t="s">
        <v>1594</v>
      </c>
      <c r="C1356" s="267" t="s">
        <v>1595</v>
      </c>
      <c r="D1356" s="273" t="s">
        <v>1596</v>
      </c>
      <c r="E1356" s="269" t="s">
        <v>128</v>
      </c>
      <c r="F1356" s="269">
        <v>1</v>
      </c>
      <c r="G1356" s="270">
        <v>0.85</v>
      </c>
      <c r="H1356" s="270">
        <v>0.85</v>
      </c>
      <c r="I1356" s="270">
        <v>0.85</v>
      </c>
      <c r="J1356" s="270"/>
      <c r="K1356" s="270"/>
      <c r="L1356" s="270"/>
      <c r="M1356" s="270"/>
      <c r="N1356" s="270"/>
      <c r="O1356" s="270"/>
      <c r="P1356" s="266"/>
      <c r="Q1356" s="269">
        <v>20190430</v>
      </c>
      <c r="R1356" s="279"/>
    </row>
    <row r="1357" spans="1:18">
      <c r="A1357" s="271"/>
      <c r="B1357" s="273" t="s">
        <v>1594</v>
      </c>
      <c r="C1357" s="267" t="s">
        <v>1595</v>
      </c>
      <c r="D1357" s="273" t="s">
        <v>1596</v>
      </c>
      <c r="E1357" s="269" t="s">
        <v>128</v>
      </c>
      <c r="F1357" s="269">
        <v>1</v>
      </c>
      <c r="G1357" s="270">
        <v>0.26</v>
      </c>
      <c r="H1357" s="270">
        <v>0.26</v>
      </c>
      <c r="I1357" s="270">
        <v>0.26</v>
      </c>
      <c r="J1357" s="270"/>
      <c r="K1357" s="270"/>
      <c r="L1357" s="270"/>
      <c r="M1357" s="270"/>
      <c r="N1357" s="270"/>
      <c r="O1357" s="270"/>
      <c r="P1357" s="266"/>
      <c r="Q1357" s="269">
        <v>20190430</v>
      </c>
      <c r="R1357" s="279"/>
    </row>
    <row r="1358" spans="1:18">
      <c r="A1358" s="271"/>
      <c r="B1358" s="273" t="s">
        <v>1594</v>
      </c>
      <c r="C1358" s="267" t="s">
        <v>1595</v>
      </c>
      <c r="D1358" s="273" t="s">
        <v>1596</v>
      </c>
      <c r="E1358" s="269" t="s">
        <v>499</v>
      </c>
      <c r="F1358" s="269">
        <v>1</v>
      </c>
      <c r="G1358" s="270">
        <v>0.36</v>
      </c>
      <c r="H1358" s="270">
        <v>0.36</v>
      </c>
      <c r="I1358" s="270">
        <v>0.36</v>
      </c>
      <c r="J1358" s="270"/>
      <c r="K1358" s="270"/>
      <c r="L1358" s="270"/>
      <c r="M1358" s="270"/>
      <c r="N1358" s="270"/>
      <c r="O1358" s="270"/>
      <c r="P1358" s="266"/>
      <c r="Q1358" s="269">
        <v>20190430</v>
      </c>
      <c r="R1358" s="279"/>
    </row>
    <row r="1359" spans="1:18">
      <c r="A1359" s="271"/>
      <c r="B1359" s="273" t="s">
        <v>1594</v>
      </c>
      <c r="C1359" s="267" t="s">
        <v>1595</v>
      </c>
      <c r="D1359" s="273" t="s">
        <v>1596</v>
      </c>
      <c r="E1359" s="269" t="s">
        <v>128</v>
      </c>
      <c r="F1359" s="269">
        <v>1</v>
      </c>
      <c r="G1359" s="270">
        <v>0.1</v>
      </c>
      <c r="H1359" s="270">
        <v>0.1</v>
      </c>
      <c r="I1359" s="270">
        <v>0.1</v>
      </c>
      <c r="J1359" s="270"/>
      <c r="K1359" s="270"/>
      <c r="L1359" s="270"/>
      <c r="M1359" s="270"/>
      <c r="N1359" s="270"/>
      <c r="O1359" s="270"/>
      <c r="P1359" s="266"/>
      <c r="Q1359" s="269">
        <v>20190430</v>
      </c>
      <c r="R1359" s="279"/>
    </row>
    <row r="1360" ht="24" spans="1:18">
      <c r="A1360" s="271"/>
      <c r="B1360" s="273" t="s">
        <v>1594</v>
      </c>
      <c r="C1360" s="267" t="s">
        <v>1595</v>
      </c>
      <c r="D1360" s="273" t="s">
        <v>1596</v>
      </c>
      <c r="E1360" s="269" t="s">
        <v>499</v>
      </c>
      <c r="F1360" s="269">
        <v>1</v>
      </c>
      <c r="G1360" s="270">
        <v>0.46</v>
      </c>
      <c r="H1360" s="270">
        <v>0.46</v>
      </c>
      <c r="I1360" s="270">
        <v>0.46</v>
      </c>
      <c r="J1360" s="270"/>
      <c r="K1360" s="270"/>
      <c r="L1360" s="270"/>
      <c r="M1360" s="270"/>
      <c r="N1360" s="270"/>
      <c r="O1360" s="270"/>
      <c r="P1360" s="266"/>
      <c r="Q1360" s="269">
        <v>20190430</v>
      </c>
      <c r="R1360" s="279" t="s">
        <v>1597</v>
      </c>
    </row>
    <row r="1361" spans="1:18">
      <c r="A1361" s="271"/>
      <c r="B1361" s="266" t="s">
        <v>125</v>
      </c>
      <c r="C1361" s="274" t="s">
        <v>708</v>
      </c>
      <c r="D1361" s="275" t="s">
        <v>709</v>
      </c>
      <c r="E1361" s="276" t="s">
        <v>499</v>
      </c>
      <c r="F1361" s="276">
        <v>40</v>
      </c>
      <c r="G1361" s="277">
        <v>6.66</v>
      </c>
      <c r="H1361" s="277">
        <v>6.66</v>
      </c>
      <c r="I1361" s="277">
        <v>6.66</v>
      </c>
      <c r="J1361" s="277"/>
      <c r="K1361" s="277"/>
      <c r="L1361" s="277"/>
      <c r="M1361" s="277"/>
      <c r="N1361" s="277"/>
      <c r="O1361" s="277"/>
      <c r="P1361" s="278"/>
      <c r="Q1361" s="269">
        <v>20190531</v>
      </c>
      <c r="R1361" s="280" t="s">
        <v>1598</v>
      </c>
    </row>
    <row r="1362" spans="1:18">
      <c r="A1362" s="271"/>
      <c r="B1362" s="266" t="s">
        <v>125</v>
      </c>
      <c r="C1362" s="274" t="s">
        <v>801</v>
      </c>
      <c r="D1362" s="275" t="s">
        <v>802</v>
      </c>
      <c r="E1362" s="276" t="s">
        <v>684</v>
      </c>
      <c r="F1362" s="276">
        <v>48</v>
      </c>
      <c r="G1362" s="277">
        <v>0.04</v>
      </c>
      <c r="H1362" s="277">
        <v>1.92</v>
      </c>
      <c r="I1362" s="277">
        <v>1.92</v>
      </c>
      <c r="J1362" s="277"/>
      <c r="K1362" s="277"/>
      <c r="L1362" s="277"/>
      <c r="M1362" s="277"/>
      <c r="N1362" s="277"/>
      <c r="O1362" s="277"/>
      <c r="P1362" s="278"/>
      <c r="Q1362" s="269">
        <v>20190531</v>
      </c>
      <c r="R1362" s="280" t="s">
        <v>875</v>
      </c>
    </row>
    <row r="1363" spans="1:18">
      <c r="A1363" s="271"/>
      <c r="B1363" s="266" t="s">
        <v>125</v>
      </c>
      <c r="C1363" s="274" t="s">
        <v>801</v>
      </c>
      <c r="D1363" s="275" t="s">
        <v>802</v>
      </c>
      <c r="E1363" s="269" t="s">
        <v>499</v>
      </c>
      <c r="F1363" s="269">
        <v>7</v>
      </c>
      <c r="G1363" s="270">
        <v>0.25</v>
      </c>
      <c r="H1363" s="270">
        <v>1.75</v>
      </c>
      <c r="I1363" s="270">
        <v>1.75</v>
      </c>
      <c r="J1363" s="270"/>
      <c r="K1363" s="270"/>
      <c r="L1363" s="270"/>
      <c r="M1363" s="270"/>
      <c r="N1363" s="270"/>
      <c r="O1363" s="270"/>
      <c r="P1363" s="266"/>
      <c r="Q1363" s="269">
        <v>20190531</v>
      </c>
      <c r="R1363" s="279" t="s">
        <v>686</v>
      </c>
    </row>
    <row r="1364" spans="1:18">
      <c r="A1364" s="271"/>
      <c r="B1364" s="266" t="s">
        <v>125</v>
      </c>
      <c r="C1364" s="274" t="s">
        <v>708</v>
      </c>
      <c r="D1364" s="275" t="s">
        <v>709</v>
      </c>
      <c r="E1364" s="269" t="s">
        <v>684</v>
      </c>
      <c r="F1364" s="269">
        <v>7</v>
      </c>
      <c r="G1364" s="270">
        <v>0.08</v>
      </c>
      <c r="H1364" s="270">
        <v>0.56</v>
      </c>
      <c r="I1364" s="270">
        <v>0.56</v>
      </c>
      <c r="J1364" s="270"/>
      <c r="K1364" s="270"/>
      <c r="L1364" s="270"/>
      <c r="M1364" s="270"/>
      <c r="N1364" s="270"/>
      <c r="O1364" s="270"/>
      <c r="P1364" s="266"/>
      <c r="Q1364" s="269">
        <v>20190531</v>
      </c>
      <c r="R1364" s="279" t="s">
        <v>1599</v>
      </c>
    </row>
    <row r="1365" spans="1:18">
      <c r="A1365" s="271"/>
      <c r="B1365" s="266" t="s">
        <v>125</v>
      </c>
      <c r="C1365" s="274" t="s">
        <v>708</v>
      </c>
      <c r="D1365" s="275" t="s">
        <v>709</v>
      </c>
      <c r="E1365" s="269" t="s">
        <v>684</v>
      </c>
      <c r="F1365" s="269">
        <v>7</v>
      </c>
      <c r="G1365" s="270">
        <v>0.05</v>
      </c>
      <c r="H1365" s="270">
        <v>0.35</v>
      </c>
      <c r="I1365" s="270">
        <v>0.35</v>
      </c>
      <c r="J1365" s="270"/>
      <c r="K1365" s="270"/>
      <c r="L1365" s="270"/>
      <c r="M1365" s="270"/>
      <c r="N1365" s="270"/>
      <c r="O1365" s="270"/>
      <c r="P1365" s="266"/>
      <c r="Q1365" s="269">
        <v>20190531</v>
      </c>
      <c r="R1365" s="279" t="s">
        <v>1600</v>
      </c>
    </row>
    <row r="1366" spans="1:18">
      <c r="A1366" s="271"/>
      <c r="B1366" s="266" t="s">
        <v>125</v>
      </c>
      <c r="C1366" s="274" t="s">
        <v>801</v>
      </c>
      <c r="D1366" s="275" t="s">
        <v>802</v>
      </c>
      <c r="E1366" s="269" t="s">
        <v>684</v>
      </c>
      <c r="F1366" s="269">
        <v>15</v>
      </c>
      <c r="G1366" s="270">
        <v>0.09</v>
      </c>
      <c r="H1366" s="270">
        <v>1.35</v>
      </c>
      <c r="I1366" s="270">
        <v>1.35</v>
      </c>
      <c r="J1366" s="270"/>
      <c r="K1366" s="270"/>
      <c r="L1366" s="270"/>
      <c r="M1366" s="270"/>
      <c r="N1366" s="270"/>
      <c r="O1366" s="270"/>
      <c r="P1366" s="266"/>
      <c r="Q1366" s="269">
        <v>20190531</v>
      </c>
      <c r="R1366" s="279" t="s">
        <v>1601</v>
      </c>
    </row>
    <row r="1367" spans="1:18">
      <c r="A1367" s="271"/>
      <c r="B1367" s="266" t="s">
        <v>125</v>
      </c>
      <c r="C1367" s="274" t="s">
        <v>801</v>
      </c>
      <c r="D1367" s="275" t="s">
        <v>802</v>
      </c>
      <c r="E1367" s="269" t="s">
        <v>684</v>
      </c>
      <c r="F1367" s="269">
        <v>24</v>
      </c>
      <c r="G1367" s="270">
        <v>0.05</v>
      </c>
      <c r="H1367" s="270">
        <v>1.2</v>
      </c>
      <c r="I1367" s="270">
        <v>1.2</v>
      </c>
      <c r="J1367" s="270"/>
      <c r="K1367" s="270"/>
      <c r="L1367" s="270"/>
      <c r="M1367" s="270"/>
      <c r="N1367" s="270"/>
      <c r="O1367" s="270"/>
      <c r="P1367" s="266"/>
      <c r="Q1367" s="269">
        <v>20190531</v>
      </c>
      <c r="R1367" s="279"/>
    </row>
    <row r="1368" spans="1:18">
      <c r="A1368" s="271"/>
      <c r="B1368" s="266" t="s">
        <v>125</v>
      </c>
      <c r="C1368" s="274" t="s">
        <v>708</v>
      </c>
      <c r="D1368" s="275" t="s">
        <v>709</v>
      </c>
      <c r="E1368" s="269" t="s">
        <v>684</v>
      </c>
      <c r="F1368" s="269">
        <v>4</v>
      </c>
      <c r="G1368" s="270">
        <v>0.06</v>
      </c>
      <c r="H1368" s="270">
        <v>0.24</v>
      </c>
      <c r="I1368" s="270">
        <v>0.24</v>
      </c>
      <c r="J1368" s="270"/>
      <c r="K1368" s="270"/>
      <c r="L1368" s="270"/>
      <c r="M1368" s="270"/>
      <c r="N1368" s="270"/>
      <c r="O1368" s="270"/>
      <c r="P1368" s="266"/>
      <c r="Q1368" s="269">
        <v>20190531</v>
      </c>
      <c r="R1368" s="279" t="s">
        <v>1602</v>
      </c>
    </row>
    <row r="1369" spans="1:18">
      <c r="A1369" s="271"/>
      <c r="B1369" s="266" t="s">
        <v>125</v>
      </c>
      <c r="C1369" s="274" t="s">
        <v>801</v>
      </c>
      <c r="D1369" s="275" t="s">
        <v>802</v>
      </c>
      <c r="E1369" s="269" t="s">
        <v>684</v>
      </c>
      <c r="F1369" s="269">
        <v>1</v>
      </c>
      <c r="G1369" s="270">
        <v>0.1</v>
      </c>
      <c r="H1369" s="270">
        <v>0.1</v>
      </c>
      <c r="I1369" s="270">
        <v>0.1</v>
      </c>
      <c r="J1369" s="270"/>
      <c r="K1369" s="270"/>
      <c r="L1369" s="270"/>
      <c r="M1369" s="270"/>
      <c r="N1369" s="270"/>
      <c r="O1369" s="270"/>
      <c r="P1369" s="266"/>
      <c r="Q1369" s="269">
        <v>20190531</v>
      </c>
      <c r="R1369" s="279" t="s">
        <v>1603</v>
      </c>
    </row>
    <row r="1370" spans="1:18">
      <c r="A1370" s="271"/>
      <c r="B1370" s="266" t="s">
        <v>125</v>
      </c>
      <c r="C1370" s="274" t="s">
        <v>708</v>
      </c>
      <c r="D1370" s="275" t="s">
        <v>709</v>
      </c>
      <c r="E1370" s="269" t="s">
        <v>684</v>
      </c>
      <c r="F1370" s="269">
        <v>2</v>
      </c>
      <c r="G1370" s="270">
        <v>0.2</v>
      </c>
      <c r="H1370" s="270">
        <v>0.4</v>
      </c>
      <c r="I1370" s="270">
        <v>0.4</v>
      </c>
      <c r="J1370" s="270"/>
      <c r="K1370" s="270"/>
      <c r="L1370" s="270"/>
      <c r="M1370" s="270"/>
      <c r="N1370" s="270"/>
      <c r="O1370" s="270"/>
      <c r="P1370" s="266"/>
      <c r="Q1370" s="269">
        <v>20190531</v>
      </c>
      <c r="R1370" s="279" t="s">
        <v>1604</v>
      </c>
    </row>
    <row r="1371" spans="1:18">
      <c r="A1371" s="271"/>
      <c r="B1371" s="266" t="s">
        <v>125</v>
      </c>
      <c r="C1371" s="274" t="s">
        <v>804</v>
      </c>
      <c r="D1371" s="275" t="s">
        <v>805</v>
      </c>
      <c r="E1371" s="269" t="s">
        <v>499</v>
      </c>
      <c r="F1371" s="269">
        <v>2</v>
      </c>
      <c r="G1371" s="270">
        <v>0.23</v>
      </c>
      <c r="H1371" s="270">
        <v>0.46</v>
      </c>
      <c r="I1371" s="270">
        <v>0.46</v>
      </c>
      <c r="J1371" s="270"/>
      <c r="K1371" s="270"/>
      <c r="L1371" s="270"/>
      <c r="M1371" s="270"/>
      <c r="N1371" s="270"/>
      <c r="O1371" s="270"/>
      <c r="P1371" s="266"/>
      <c r="Q1371" s="269">
        <v>20190531</v>
      </c>
      <c r="R1371" s="279" t="s">
        <v>1605</v>
      </c>
    </row>
    <row r="1372" spans="1:18">
      <c r="A1372" s="271"/>
      <c r="B1372" s="266" t="s">
        <v>125</v>
      </c>
      <c r="C1372" s="274" t="s">
        <v>801</v>
      </c>
      <c r="D1372" s="275" t="s">
        <v>802</v>
      </c>
      <c r="E1372" s="269" t="s">
        <v>684</v>
      </c>
      <c r="F1372" s="269">
        <v>1</v>
      </c>
      <c r="G1372" s="270">
        <v>0.12</v>
      </c>
      <c r="H1372" s="270">
        <v>0.12</v>
      </c>
      <c r="I1372" s="270">
        <v>0.12</v>
      </c>
      <c r="J1372" s="270"/>
      <c r="K1372" s="270"/>
      <c r="L1372" s="270"/>
      <c r="M1372" s="270"/>
      <c r="N1372" s="270"/>
      <c r="O1372" s="270"/>
      <c r="P1372" s="266"/>
      <c r="Q1372" s="269">
        <v>20190531</v>
      </c>
      <c r="R1372" s="279" t="s">
        <v>1606</v>
      </c>
    </row>
    <row r="1373" spans="1:18">
      <c r="A1373" s="271"/>
      <c r="B1373" s="266" t="s">
        <v>125</v>
      </c>
      <c r="C1373" s="274" t="s">
        <v>708</v>
      </c>
      <c r="D1373" s="275" t="s">
        <v>709</v>
      </c>
      <c r="E1373" s="269" t="s">
        <v>684</v>
      </c>
      <c r="F1373" s="269">
        <v>1</v>
      </c>
      <c r="G1373" s="270">
        <v>0.15</v>
      </c>
      <c r="H1373" s="270">
        <v>0.15</v>
      </c>
      <c r="I1373" s="270">
        <v>0.15</v>
      </c>
      <c r="J1373" s="270"/>
      <c r="K1373" s="270"/>
      <c r="L1373" s="270"/>
      <c r="M1373" s="270"/>
      <c r="N1373" s="270"/>
      <c r="O1373" s="270"/>
      <c r="P1373" s="266"/>
      <c r="Q1373" s="269">
        <v>20190531</v>
      </c>
      <c r="R1373" s="279" t="s">
        <v>687</v>
      </c>
    </row>
    <row r="1374" spans="1:18">
      <c r="A1374" s="271"/>
      <c r="B1374" s="266" t="s">
        <v>125</v>
      </c>
      <c r="C1374" s="274" t="s">
        <v>801</v>
      </c>
      <c r="D1374" s="275" t="s">
        <v>802</v>
      </c>
      <c r="E1374" s="269" t="s">
        <v>499</v>
      </c>
      <c r="F1374" s="269">
        <v>2</v>
      </c>
      <c r="G1374" s="270">
        <v>0.61</v>
      </c>
      <c r="H1374" s="270">
        <v>1.22</v>
      </c>
      <c r="I1374" s="270">
        <v>1.22</v>
      </c>
      <c r="J1374" s="270"/>
      <c r="K1374" s="270"/>
      <c r="L1374" s="270"/>
      <c r="M1374" s="270"/>
      <c r="N1374" s="270"/>
      <c r="O1374" s="270"/>
      <c r="P1374" s="266"/>
      <c r="Q1374" s="269">
        <v>20190531</v>
      </c>
      <c r="R1374" s="279" t="s">
        <v>1607</v>
      </c>
    </row>
    <row r="1375" spans="1:18">
      <c r="A1375" s="271"/>
      <c r="B1375" s="266" t="s">
        <v>1608</v>
      </c>
      <c r="C1375" s="274" t="s">
        <v>1609</v>
      </c>
      <c r="D1375" s="275" t="s">
        <v>1610</v>
      </c>
      <c r="E1375" s="269" t="s">
        <v>684</v>
      </c>
      <c r="F1375" s="269">
        <v>2</v>
      </c>
      <c r="G1375" s="270">
        <v>0.58</v>
      </c>
      <c r="H1375" s="270">
        <v>1.16</v>
      </c>
      <c r="I1375" s="270">
        <v>1.16</v>
      </c>
      <c r="J1375" s="270"/>
      <c r="K1375" s="270"/>
      <c r="L1375" s="270"/>
      <c r="M1375" s="270"/>
      <c r="N1375" s="270"/>
      <c r="O1375" s="270"/>
      <c r="P1375" s="266"/>
      <c r="Q1375" s="269">
        <v>20190531</v>
      </c>
      <c r="R1375" s="279" t="s">
        <v>1611</v>
      </c>
    </row>
    <row r="1376" spans="1:18">
      <c r="A1376" s="271"/>
      <c r="B1376" s="266" t="s">
        <v>1608</v>
      </c>
      <c r="C1376" s="274" t="s">
        <v>1609</v>
      </c>
      <c r="D1376" s="275" t="s">
        <v>1610</v>
      </c>
      <c r="E1376" s="269" t="s">
        <v>684</v>
      </c>
      <c r="F1376" s="269">
        <v>24</v>
      </c>
      <c r="G1376" s="270">
        <v>0.05</v>
      </c>
      <c r="H1376" s="270">
        <v>1.2</v>
      </c>
      <c r="I1376" s="270">
        <v>1.2</v>
      </c>
      <c r="J1376" s="270"/>
      <c r="K1376" s="270"/>
      <c r="L1376" s="270"/>
      <c r="M1376" s="270"/>
      <c r="N1376" s="270"/>
      <c r="O1376" s="270"/>
      <c r="P1376" s="266"/>
      <c r="Q1376" s="269">
        <v>20190531</v>
      </c>
      <c r="R1376" s="279" t="s">
        <v>1612</v>
      </c>
    </row>
    <row r="1377" spans="1:18">
      <c r="A1377" s="271"/>
      <c r="B1377" s="266" t="s">
        <v>125</v>
      </c>
      <c r="C1377" s="274" t="s">
        <v>708</v>
      </c>
      <c r="D1377" s="275" t="s">
        <v>709</v>
      </c>
      <c r="E1377" s="269" t="s">
        <v>684</v>
      </c>
      <c r="F1377" s="269">
        <v>2</v>
      </c>
      <c r="G1377" s="270">
        <v>0.22</v>
      </c>
      <c r="H1377" s="270">
        <v>0.44</v>
      </c>
      <c r="I1377" s="270">
        <v>0.44</v>
      </c>
      <c r="J1377" s="270"/>
      <c r="K1377" s="270"/>
      <c r="L1377" s="270"/>
      <c r="M1377" s="270"/>
      <c r="N1377" s="270"/>
      <c r="O1377" s="270"/>
      <c r="P1377" s="266"/>
      <c r="Q1377" s="269">
        <v>20190531</v>
      </c>
      <c r="R1377" s="279"/>
    </row>
    <row r="1378" spans="1:18">
      <c r="A1378" s="271"/>
      <c r="B1378" s="266" t="s">
        <v>125</v>
      </c>
      <c r="C1378" s="274" t="s">
        <v>708</v>
      </c>
      <c r="D1378" s="275" t="s">
        <v>709</v>
      </c>
      <c r="E1378" s="269" t="s">
        <v>684</v>
      </c>
      <c r="F1378" s="269">
        <v>2</v>
      </c>
      <c r="G1378" s="270">
        <v>0.11</v>
      </c>
      <c r="H1378" s="270">
        <v>0.22</v>
      </c>
      <c r="I1378" s="270">
        <v>0.22</v>
      </c>
      <c r="J1378" s="270"/>
      <c r="K1378" s="270"/>
      <c r="L1378" s="270"/>
      <c r="M1378" s="270"/>
      <c r="N1378" s="270"/>
      <c r="O1378" s="270"/>
      <c r="P1378" s="266"/>
      <c r="Q1378" s="269">
        <v>20190531</v>
      </c>
      <c r="R1378" s="279"/>
    </row>
    <row r="1379" spans="1:18">
      <c r="A1379" s="271"/>
      <c r="B1379" s="266" t="s">
        <v>125</v>
      </c>
      <c r="C1379" s="274" t="s">
        <v>804</v>
      </c>
      <c r="D1379" s="275" t="s">
        <v>805</v>
      </c>
      <c r="E1379" s="269" t="s">
        <v>193</v>
      </c>
      <c r="F1379" s="269">
        <v>1</v>
      </c>
      <c r="G1379" s="270">
        <v>0.33</v>
      </c>
      <c r="H1379" s="270">
        <v>0.33</v>
      </c>
      <c r="I1379" s="270">
        <v>0.33</v>
      </c>
      <c r="J1379" s="270"/>
      <c r="K1379" s="270"/>
      <c r="L1379" s="270"/>
      <c r="M1379" s="270"/>
      <c r="N1379" s="270"/>
      <c r="O1379" s="270"/>
      <c r="P1379" s="266"/>
      <c r="Q1379" s="269">
        <v>20190531</v>
      </c>
      <c r="R1379" s="279" t="s">
        <v>1613</v>
      </c>
    </row>
    <row r="1380" spans="1:18">
      <c r="A1380" s="271"/>
      <c r="B1380" s="266" t="s">
        <v>125</v>
      </c>
      <c r="C1380" s="274" t="s">
        <v>693</v>
      </c>
      <c r="D1380" s="275" t="s">
        <v>832</v>
      </c>
      <c r="E1380" s="269" t="s">
        <v>193</v>
      </c>
      <c r="F1380" s="269">
        <v>1</v>
      </c>
      <c r="G1380" s="270">
        <v>0.24</v>
      </c>
      <c r="H1380" s="270">
        <v>0.24</v>
      </c>
      <c r="I1380" s="270">
        <v>0.24</v>
      </c>
      <c r="J1380" s="270"/>
      <c r="K1380" s="270"/>
      <c r="L1380" s="270"/>
      <c r="M1380" s="270"/>
      <c r="N1380" s="270"/>
      <c r="O1380" s="270"/>
      <c r="P1380" s="266"/>
      <c r="Q1380" s="269">
        <v>20190531</v>
      </c>
      <c r="R1380" s="279" t="s">
        <v>1614</v>
      </c>
    </row>
    <row r="1381" spans="1:18">
      <c r="A1381" s="271"/>
      <c r="B1381" s="266" t="s">
        <v>125</v>
      </c>
      <c r="C1381" s="274" t="s">
        <v>804</v>
      </c>
      <c r="D1381" s="275" t="s">
        <v>805</v>
      </c>
      <c r="E1381" s="269" t="s">
        <v>193</v>
      </c>
      <c r="F1381" s="269">
        <v>2</v>
      </c>
      <c r="G1381" s="270">
        <v>0.08</v>
      </c>
      <c r="H1381" s="270">
        <v>0.16</v>
      </c>
      <c r="I1381" s="270">
        <v>0.16</v>
      </c>
      <c r="J1381" s="270"/>
      <c r="K1381" s="270"/>
      <c r="L1381" s="270"/>
      <c r="M1381" s="270"/>
      <c r="N1381" s="270"/>
      <c r="O1381" s="270"/>
      <c r="P1381" s="266"/>
      <c r="Q1381" s="269">
        <v>20190531</v>
      </c>
      <c r="R1381" s="279" t="s">
        <v>1615</v>
      </c>
    </row>
    <row r="1382" spans="1:18">
      <c r="A1382" s="271"/>
      <c r="B1382" s="266" t="s">
        <v>125</v>
      </c>
      <c r="C1382" s="274" t="s">
        <v>804</v>
      </c>
      <c r="D1382" s="275" t="s">
        <v>805</v>
      </c>
      <c r="E1382" s="269" t="s">
        <v>193</v>
      </c>
      <c r="F1382" s="269">
        <v>8</v>
      </c>
      <c r="G1382" s="270">
        <v>0.04</v>
      </c>
      <c r="H1382" s="270">
        <v>0.32</v>
      </c>
      <c r="I1382" s="270">
        <v>0.32</v>
      </c>
      <c r="J1382" s="270"/>
      <c r="K1382" s="270"/>
      <c r="L1382" s="270"/>
      <c r="M1382" s="270"/>
      <c r="N1382" s="270"/>
      <c r="O1382" s="270"/>
      <c r="P1382" s="266"/>
      <c r="Q1382" s="269">
        <v>20190531</v>
      </c>
      <c r="R1382" s="279" t="s">
        <v>1616</v>
      </c>
    </row>
    <row r="1383" spans="1:18">
      <c r="A1383" s="271"/>
      <c r="B1383" s="266" t="s">
        <v>125</v>
      </c>
      <c r="C1383" s="274" t="s">
        <v>804</v>
      </c>
      <c r="D1383" s="275" t="s">
        <v>805</v>
      </c>
      <c r="E1383" s="269" t="s">
        <v>193</v>
      </c>
      <c r="F1383" s="269">
        <v>11</v>
      </c>
      <c r="G1383" s="270">
        <v>0.2</v>
      </c>
      <c r="H1383" s="270">
        <v>2.2</v>
      </c>
      <c r="I1383" s="270">
        <v>2.2</v>
      </c>
      <c r="J1383" s="270"/>
      <c r="K1383" s="270"/>
      <c r="L1383" s="270"/>
      <c r="M1383" s="270"/>
      <c r="N1383" s="270"/>
      <c r="O1383" s="270"/>
      <c r="P1383" s="266"/>
      <c r="Q1383" s="269">
        <v>20190531</v>
      </c>
      <c r="R1383" s="279" t="s">
        <v>1617</v>
      </c>
    </row>
    <row r="1384" spans="1:18">
      <c r="A1384" s="271"/>
      <c r="B1384" s="266" t="s">
        <v>125</v>
      </c>
      <c r="C1384" s="274" t="s">
        <v>804</v>
      </c>
      <c r="D1384" s="275" t="s">
        <v>805</v>
      </c>
      <c r="E1384" s="269" t="s">
        <v>193</v>
      </c>
      <c r="F1384" s="269">
        <v>2</v>
      </c>
      <c r="G1384" s="270">
        <v>0.25</v>
      </c>
      <c r="H1384" s="270">
        <v>0.5</v>
      </c>
      <c r="I1384" s="270">
        <v>0.5</v>
      </c>
      <c r="J1384" s="270"/>
      <c r="K1384" s="270"/>
      <c r="L1384" s="270"/>
      <c r="M1384" s="270"/>
      <c r="N1384" s="270"/>
      <c r="O1384" s="270"/>
      <c r="P1384" s="266"/>
      <c r="Q1384" s="269">
        <v>20190531</v>
      </c>
      <c r="R1384" s="279" t="s">
        <v>1618</v>
      </c>
    </row>
    <row r="1385" ht="24" spans="1:18">
      <c r="A1385" s="271"/>
      <c r="B1385" s="266" t="s">
        <v>1608</v>
      </c>
      <c r="C1385" s="274" t="s">
        <v>1609</v>
      </c>
      <c r="D1385" s="275" t="s">
        <v>1610</v>
      </c>
      <c r="E1385" s="269" t="s">
        <v>499</v>
      </c>
      <c r="F1385" s="269">
        <v>10</v>
      </c>
      <c r="G1385" s="270">
        <v>0.08</v>
      </c>
      <c r="H1385" s="270">
        <v>0.8</v>
      </c>
      <c r="I1385" s="270">
        <v>0.8</v>
      </c>
      <c r="J1385" s="270"/>
      <c r="K1385" s="270"/>
      <c r="L1385" s="270"/>
      <c r="M1385" s="270"/>
      <c r="N1385" s="270"/>
      <c r="O1385" s="270"/>
      <c r="P1385" s="266"/>
      <c r="Q1385" s="269">
        <v>20190531</v>
      </c>
      <c r="R1385" s="279" t="s">
        <v>1619</v>
      </c>
    </row>
    <row r="1386" spans="1:18">
      <c r="A1386" s="271"/>
      <c r="B1386" s="266" t="s">
        <v>125</v>
      </c>
      <c r="C1386" s="274" t="s">
        <v>804</v>
      </c>
      <c r="D1386" s="275" t="s">
        <v>805</v>
      </c>
      <c r="E1386" s="269" t="s">
        <v>193</v>
      </c>
      <c r="F1386" s="269">
        <v>2</v>
      </c>
      <c r="G1386" s="270">
        <v>0.09</v>
      </c>
      <c r="H1386" s="270">
        <v>0.18</v>
      </c>
      <c r="I1386" s="270">
        <v>0.18</v>
      </c>
      <c r="J1386" s="270"/>
      <c r="K1386" s="270"/>
      <c r="L1386" s="270"/>
      <c r="M1386" s="270"/>
      <c r="N1386" s="270"/>
      <c r="O1386" s="270"/>
      <c r="P1386" s="266"/>
      <c r="Q1386" s="269">
        <v>20190531</v>
      </c>
      <c r="R1386" s="279" t="s">
        <v>1620</v>
      </c>
    </row>
    <row r="1387" spans="1:18">
      <c r="A1387" s="271"/>
      <c r="B1387" s="266" t="s">
        <v>125</v>
      </c>
      <c r="C1387" s="267" t="s">
        <v>1621</v>
      </c>
      <c r="D1387" s="273" t="s">
        <v>1622</v>
      </c>
      <c r="E1387" s="269" t="s">
        <v>128</v>
      </c>
      <c r="F1387" s="269">
        <v>1</v>
      </c>
      <c r="G1387" s="270">
        <v>0.9</v>
      </c>
      <c r="H1387" s="270">
        <v>0.9</v>
      </c>
      <c r="I1387" s="270">
        <v>0.9</v>
      </c>
      <c r="J1387" s="270"/>
      <c r="K1387" s="270"/>
      <c r="L1387" s="270"/>
      <c r="M1387" s="270"/>
      <c r="N1387" s="270"/>
      <c r="O1387" s="270"/>
      <c r="P1387" s="266"/>
      <c r="Q1387" s="269">
        <v>20190630</v>
      </c>
      <c r="R1387" s="279" t="s">
        <v>1623</v>
      </c>
    </row>
    <row r="1388" spans="1:18">
      <c r="A1388" s="271"/>
      <c r="B1388" s="266" t="s">
        <v>125</v>
      </c>
      <c r="C1388" s="267" t="s">
        <v>1621</v>
      </c>
      <c r="D1388" s="273" t="s">
        <v>1622</v>
      </c>
      <c r="E1388" s="269" t="s">
        <v>128</v>
      </c>
      <c r="F1388" s="269">
        <v>1</v>
      </c>
      <c r="G1388" s="270">
        <v>0.83</v>
      </c>
      <c r="H1388" s="270">
        <v>0.83</v>
      </c>
      <c r="I1388" s="270">
        <v>0.83</v>
      </c>
      <c r="J1388" s="270"/>
      <c r="K1388" s="270"/>
      <c r="L1388" s="270"/>
      <c r="M1388" s="270"/>
      <c r="N1388" s="270"/>
      <c r="O1388" s="270"/>
      <c r="P1388" s="266"/>
      <c r="Q1388" s="269">
        <v>20190630</v>
      </c>
      <c r="R1388" s="279" t="s">
        <v>984</v>
      </c>
    </row>
    <row r="1389" spans="1:18">
      <c r="A1389" s="271"/>
      <c r="B1389" s="266" t="s">
        <v>125</v>
      </c>
      <c r="C1389" s="274" t="s">
        <v>804</v>
      </c>
      <c r="D1389" s="275" t="s">
        <v>805</v>
      </c>
      <c r="E1389" s="269" t="s">
        <v>193</v>
      </c>
      <c r="F1389" s="269">
        <v>1</v>
      </c>
      <c r="G1389" s="270">
        <v>0.33</v>
      </c>
      <c r="H1389" s="270">
        <v>0.33</v>
      </c>
      <c r="I1389" s="270">
        <v>0.33</v>
      </c>
      <c r="J1389" s="270"/>
      <c r="K1389" s="270"/>
      <c r="L1389" s="270"/>
      <c r="M1389" s="270"/>
      <c r="N1389" s="270"/>
      <c r="O1389" s="270"/>
      <c r="P1389" s="266"/>
      <c r="Q1389" s="269">
        <v>20190630</v>
      </c>
      <c r="R1389" s="279" t="s">
        <v>1624</v>
      </c>
    </row>
    <row r="1390" spans="1:18">
      <c r="A1390" s="271"/>
      <c r="B1390" s="266" t="s">
        <v>125</v>
      </c>
      <c r="C1390" s="274" t="s">
        <v>804</v>
      </c>
      <c r="D1390" s="275" t="s">
        <v>805</v>
      </c>
      <c r="E1390" s="269" t="s">
        <v>193</v>
      </c>
      <c r="F1390" s="269">
        <v>1</v>
      </c>
      <c r="G1390" s="270">
        <v>0.29</v>
      </c>
      <c r="H1390" s="270">
        <v>0.29</v>
      </c>
      <c r="I1390" s="270">
        <v>0.29</v>
      </c>
      <c r="J1390" s="270"/>
      <c r="K1390" s="270"/>
      <c r="L1390" s="270"/>
      <c r="M1390" s="270"/>
      <c r="N1390" s="270"/>
      <c r="O1390" s="270"/>
      <c r="P1390" s="266"/>
      <c r="Q1390" s="269">
        <v>20190630</v>
      </c>
      <c r="R1390" s="279" t="s">
        <v>1625</v>
      </c>
    </row>
    <row r="1391" spans="1:18">
      <c r="A1391" s="271"/>
      <c r="B1391" s="266" t="s">
        <v>125</v>
      </c>
      <c r="C1391" s="274" t="s">
        <v>708</v>
      </c>
      <c r="D1391" s="275" t="s">
        <v>709</v>
      </c>
      <c r="E1391" s="269" t="s">
        <v>684</v>
      </c>
      <c r="F1391" s="269">
        <v>1</v>
      </c>
      <c r="G1391" s="270">
        <v>0.12</v>
      </c>
      <c r="H1391" s="270">
        <v>0.12</v>
      </c>
      <c r="I1391" s="270">
        <v>0.12</v>
      </c>
      <c r="J1391" s="270"/>
      <c r="K1391" s="270"/>
      <c r="L1391" s="270"/>
      <c r="M1391" s="270"/>
      <c r="N1391" s="270"/>
      <c r="O1391" s="270"/>
      <c r="P1391" s="266"/>
      <c r="Q1391" s="269">
        <v>20190731</v>
      </c>
      <c r="R1391" s="279" t="s">
        <v>1626</v>
      </c>
    </row>
    <row r="1392" spans="1:18">
      <c r="A1392" s="271"/>
      <c r="B1392" s="266" t="s">
        <v>125</v>
      </c>
      <c r="C1392" s="274" t="s">
        <v>804</v>
      </c>
      <c r="D1392" s="275" t="s">
        <v>805</v>
      </c>
      <c r="E1392" s="269" t="s">
        <v>193</v>
      </c>
      <c r="F1392" s="269">
        <v>1</v>
      </c>
      <c r="G1392" s="270">
        <v>0.25</v>
      </c>
      <c r="H1392" s="270">
        <v>0.25</v>
      </c>
      <c r="I1392" s="270">
        <v>0.25</v>
      </c>
      <c r="J1392" s="270"/>
      <c r="K1392" s="270"/>
      <c r="L1392" s="270"/>
      <c r="M1392" s="270"/>
      <c r="N1392" s="270"/>
      <c r="O1392" s="270"/>
      <c r="P1392" s="266"/>
      <c r="Q1392" s="269">
        <v>20190731</v>
      </c>
      <c r="R1392" s="279" t="s">
        <v>691</v>
      </c>
    </row>
    <row r="1393" spans="1:18">
      <c r="A1393" s="271"/>
      <c r="B1393" s="266" t="s">
        <v>125</v>
      </c>
      <c r="C1393" s="266" t="s">
        <v>126</v>
      </c>
      <c r="D1393" s="272" t="s">
        <v>127</v>
      </c>
      <c r="E1393" s="269" t="s">
        <v>128</v>
      </c>
      <c r="F1393" s="269">
        <v>3</v>
      </c>
      <c r="G1393" s="270">
        <v>0.7</v>
      </c>
      <c r="H1393" s="270">
        <v>2.1</v>
      </c>
      <c r="I1393" s="270">
        <v>2.1</v>
      </c>
      <c r="J1393" s="270"/>
      <c r="K1393" s="270"/>
      <c r="L1393" s="270"/>
      <c r="M1393" s="270"/>
      <c r="N1393" s="270"/>
      <c r="O1393" s="270"/>
      <c r="P1393" s="266"/>
      <c r="Q1393" s="269">
        <v>20190930</v>
      </c>
      <c r="R1393" s="279"/>
    </row>
    <row r="1394" spans="1:18">
      <c r="A1394" s="271"/>
      <c r="B1394" s="266" t="s">
        <v>125</v>
      </c>
      <c r="C1394" s="266" t="s">
        <v>126</v>
      </c>
      <c r="D1394" s="272" t="s">
        <v>127</v>
      </c>
      <c r="E1394" s="269" t="s">
        <v>128</v>
      </c>
      <c r="F1394" s="269">
        <v>17</v>
      </c>
      <c r="G1394" s="270">
        <v>0.59</v>
      </c>
      <c r="H1394" s="270">
        <v>10.03</v>
      </c>
      <c r="I1394" s="270">
        <v>10.03</v>
      </c>
      <c r="J1394" s="270"/>
      <c r="K1394" s="270"/>
      <c r="L1394" s="270"/>
      <c r="M1394" s="270"/>
      <c r="N1394" s="270"/>
      <c r="O1394" s="270"/>
      <c r="P1394" s="266"/>
      <c r="Q1394" s="269">
        <v>20190930</v>
      </c>
      <c r="R1394" s="279"/>
    </row>
    <row r="1395" spans="1:18">
      <c r="A1395" s="271"/>
      <c r="B1395" s="266" t="s">
        <v>125</v>
      </c>
      <c r="C1395" s="266" t="s">
        <v>126</v>
      </c>
      <c r="D1395" s="272" t="s">
        <v>127</v>
      </c>
      <c r="E1395" s="269" t="s">
        <v>128</v>
      </c>
      <c r="F1395" s="269">
        <v>5</v>
      </c>
      <c r="G1395" s="270">
        <v>0.57</v>
      </c>
      <c r="H1395" s="270">
        <v>2.85</v>
      </c>
      <c r="I1395" s="270">
        <v>2.85</v>
      </c>
      <c r="J1395" s="270"/>
      <c r="K1395" s="270"/>
      <c r="L1395" s="270"/>
      <c r="M1395" s="270"/>
      <c r="N1395" s="270"/>
      <c r="O1395" s="270"/>
      <c r="P1395" s="266"/>
      <c r="Q1395" s="269">
        <v>20190930</v>
      </c>
      <c r="R1395" s="279"/>
    </row>
    <row r="1396" spans="1:18">
      <c r="A1396" s="271"/>
      <c r="B1396" s="266" t="s">
        <v>125</v>
      </c>
      <c r="C1396" s="266" t="s">
        <v>52</v>
      </c>
      <c r="D1396" s="272" t="s">
        <v>53</v>
      </c>
      <c r="E1396" s="269" t="s">
        <v>128</v>
      </c>
      <c r="F1396" s="269">
        <v>1</v>
      </c>
      <c r="G1396" s="270">
        <v>2.85</v>
      </c>
      <c r="H1396" s="270">
        <v>2.85</v>
      </c>
      <c r="I1396" s="270">
        <v>2.85</v>
      </c>
      <c r="J1396" s="270"/>
      <c r="K1396" s="270"/>
      <c r="L1396" s="270"/>
      <c r="M1396" s="270"/>
      <c r="N1396" s="270"/>
      <c r="O1396" s="270"/>
      <c r="P1396" s="266"/>
      <c r="Q1396" s="269">
        <v>20190930</v>
      </c>
      <c r="R1396" s="279"/>
    </row>
    <row r="1397" spans="1:18">
      <c r="A1397" s="271"/>
      <c r="B1397" s="266" t="s">
        <v>125</v>
      </c>
      <c r="C1397" s="267" t="s">
        <v>315</v>
      </c>
      <c r="D1397" s="272" t="s">
        <v>1627</v>
      </c>
      <c r="E1397" s="269" t="s">
        <v>128</v>
      </c>
      <c r="F1397" s="269">
        <v>11</v>
      </c>
      <c r="G1397" s="270">
        <v>0.26</v>
      </c>
      <c r="H1397" s="270">
        <v>2.86</v>
      </c>
      <c r="I1397" s="270">
        <v>2.86</v>
      </c>
      <c r="J1397" s="270"/>
      <c r="K1397" s="270"/>
      <c r="L1397" s="270"/>
      <c r="M1397" s="270"/>
      <c r="N1397" s="270"/>
      <c r="O1397" s="270"/>
      <c r="P1397" s="266"/>
      <c r="Q1397" s="269">
        <v>20190930</v>
      </c>
      <c r="R1397" s="279"/>
    </row>
    <row r="1398" spans="1:18">
      <c r="A1398" s="271"/>
      <c r="B1398" s="266" t="s">
        <v>125</v>
      </c>
      <c r="C1398" s="267" t="s">
        <v>560</v>
      </c>
      <c r="D1398" s="272" t="s">
        <v>561</v>
      </c>
      <c r="E1398" s="269" t="s">
        <v>128</v>
      </c>
      <c r="F1398" s="269">
        <v>1</v>
      </c>
      <c r="G1398" s="270">
        <v>0.18</v>
      </c>
      <c r="H1398" s="270">
        <v>0.18</v>
      </c>
      <c r="I1398" s="270">
        <v>0.18</v>
      </c>
      <c r="J1398" s="270"/>
      <c r="K1398" s="270"/>
      <c r="L1398" s="270"/>
      <c r="M1398" s="270"/>
      <c r="N1398" s="270"/>
      <c r="O1398" s="270"/>
      <c r="P1398" s="266"/>
      <c r="Q1398" s="269">
        <v>20190930</v>
      </c>
      <c r="R1398" s="279"/>
    </row>
    <row r="1399" spans="1:18">
      <c r="A1399" s="271"/>
      <c r="B1399" s="266" t="s">
        <v>125</v>
      </c>
      <c r="C1399" s="267" t="s">
        <v>173</v>
      </c>
      <c r="D1399" s="268" t="s">
        <v>172</v>
      </c>
      <c r="E1399" s="269" t="s">
        <v>128</v>
      </c>
      <c r="F1399" s="269">
        <v>1</v>
      </c>
      <c r="G1399" s="270">
        <v>0.39</v>
      </c>
      <c r="H1399" s="270">
        <v>0.39</v>
      </c>
      <c r="I1399" s="270">
        <v>0.39</v>
      </c>
      <c r="J1399" s="270"/>
      <c r="K1399" s="270"/>
      <c r="L1399" s="270"/>
      <c r="M1399" s="270"/>
      <c r="N1399" s="270"/>
      <c r="O1399" s="270"/>
      <c r="P1399" s="266"/>
      <c r="Q1399" s="269">
        <v>20190930</v>
      </c>
      <c r="R1399" s="279"/>
    </row>
    <row r="1400" spans="1:18">
      <c r="A1400" s="271"/>
      <c r="B1400" s="266" t="s">
        <v>125</v>
      </c>
      <c r="C1400" s="267" t="s">
        <v>560</v>
      </c>
      <c r="D1400" s="272" t="s">
        <v>561</v>
      </c>
      <c r="E1400" s="269" t="s">
        <v>128</v>
      </c>
      <c r="F1400" s="269">
        <v>1</v>
      </c>
      <c r="G1400" s="270">
        <v>0.36</v>
      </c>
      <c r="H1400" s="270">
        <v>0.36</v>
      </c>
      <c r="I1400" s="270">
        <v>0.36</v>
      </c>
      <c r="J1400" s="270"/>
      <c r="K1400" s="270"/>
      <c r="L1400" s="270"/>
      <c r="M1400" s="270"/>
      <c r="N1400" s="270"/>
      <c r="O1400" s="270"/>
      <c r="P1400" s="266"/>
      <c r="Q1400" s="269">
        <v>20190930</v>
      </c>
      <c r="R1400" s="279"/>
    </row>
    <row r="1401" spans="1:18">
      <c r="A1401" s="271"/>
      <c r="B1401" s="266" t="s">
        <v>125</v>
      </c>
      <c r="C1401" s="267" t="s">
        <v>560</v>
      </c>
      <c r="D1401" s="272" t="s">
        <v>561</v>
      </c>
      <c r="E1401" s="269" t="s">
        <v>128</v>
      </c>
      <c r="F1401" s="269">
        <v>1</v>
      </c>
      <c r="G1401" s="270">
        <v>0.16</v>
      </c>
      <c r="H1401" s="270">
        <v>0.16</v>
      </c>
      <c r="I1401" s="270">
        <v>0.16</v>
      </c>
      <c r="J1401" s="270"/>
      <c r="K1401" s="270"/>
      <c r="L1401" s="270"/>
      <c r="M1401" s="270"/>
      <c r="N1401" s="270"/>
      <c r="O1401" s="270"/>
      <c r="P1401" s="266"/>
      <c r="Q1401" s="269">
        <v>20190930</v>
      </c>
      <c r="R1401" s="279"/>
    </row>
    <row r="1402" spans="1:18">
      <c r="A1402" s="271"/>
      <c r="B1402" s="266" t="s">
        <v>125</v>
      </c>
      <c r="C1402" s="267" t="s">
        <v>560</v>
      </c>
      <c r="D1402" s="272" t="s">
        <v>561</v>
      </c>
      <c r="E1402" s="269" t="s">
        <v>128</v>
      </c>
      <c r="F1402" s="269">
        <v>2</v>
      </c>
      <c r="G1402" s="270">
        <v>0.11</v>
      </c>
      <c r="H1402" s="270">
        <v>0.22</v>
      </c>
      <c r="I1402" s="270">
        <v>0.22</v>
      </c>
      <c r="J1402" s="270"/>
      <c r="K1402" s="270"/>
      <c r="L1402" s="270"/>
      <c r="M1402" s="270"/>
      <c r="N1402" s="270"/>
      <c r="O1402" s="270"/>
      <c r="P1402" s="266"/>
      <c r="Q1402" s="269">
        <v>20190930</v>
      </c>
      <c r="R1402" s="279"/>
    </row>
    <row r="1403" spans="1:18">
      <c r="A1403" s="271"/>
      <c r="B1403" s="266" t="s">
        <v>125</v>
      </c>
      <c r="C1403" s="267" t="s">
        <v>175</v>
      </c>
      <c r="D1403" s="268" t="s">
        <v>174</v>
      </c>
      <c r="E1403" s="269" t="s">
        <v>128</v>
      </c>
      <c r="F1403" s="269">
        <v>1</v>
      </c>
      <c r="G1403" s="270">
        <v>0.13</v>
      </c>
      <c r="H1403" s="270">
        <v>0.13</v>
      </c>
      <c r="I1403" s="270">
        <v>0.13</v>
      </c>
      <c r="J1403" s="270"/>
      <c r="K1403" s="270"/>
      <c r="L1403" s="270"/>
      <c r="M1403" s="270"/>
      <c r="N1403" s="270"/>
      <c r="O1403" s="270"/>
      <c r="P1403" s="266"/>
      <c r="Q1403" s="269">
        <v>20190930</v>
      </c>
      <c r="R1403" s="279"/>
    </row>
    <row r="1404" spans="1:18">
      <c r="A1404" s="271"/>
      <c r="B1404" s="266" t="s">
        <v>125</v>
      </c>
      <c r="C1404" s="267" t="s">
        <v>1628</v>
      </c>
      <c r="D1404" s="268" t="s">
        <v>1629</v>
      </c>
      <c r="E1404" s="269" t="s">
        <v>499</v>
      </c>
      <c r="F1404" s="269">
        <v>1</v>
      </c>
      <c r="G1404" s="270">
        <v>2.43</v>
      </c>
      <c r="H1404" s="270">
        <v>2.43</v>
      </c>
      <c r="I1404" s="270">
        <v>2.43</v>
      </c>
      <c r="J1404" s="270"/>
      <c r="K1404" s="270"/>
      <c r="L1404" s="270"/>
      <c r="M1404" s="270"/>
      <c r="N1404" s="270"/>
      <c r="O1404" s="270"/>
      <c r="P1404" s="266"/>
      <c r="Q1404" s="269">
        <v>20190930</v>
      </c>
      <c r="R1404" s="279"/>
    </row>
    <row r="1405" spans="1:18">
      <c r="A1405" s="271"/>
      <c r="B1405" s="266" t="s">
        <v>159</v>
      </c>
      <c r="C1405" s="274" t="s">
        <v>75</v>
      </c>
      <c r="D1405" s="275" t="s">
        <v>76</v>
      </c>
      <c r="E1405" s="269" t="s">
        <v>42</v>
      </c>
      <c r="F1405" s="269">
        <v>1</v>
      </c>
      <c r="G1405" s="270">
        <v>9</v>
      </c>
      <c r="H1405" s="270">
        <v>9</v>
      </c>
      <c r="I1405" s="270">
        <v>9</v>
      </c>
      <c r="J1405" s="270"/>
      <c r="K1405" s="270"/>
      <c r="L1405" s="270"/>
      <c r="M1405" s="270"/>
      <c r="N1405" s="270"/>
      <c r="O1405" s="270"/>
      <c r="P1405" s="266"/>
      <c r="Q1405" s="269">
        <v>20190831</v>
      </c>
      <c r="R1405" s="279"/>
    </row>
    <row r="1406" spans="1:18">
      <c r="A1406" s="271"/>
      <c r="B1406" s="266" t="s">
        <v>159</v>
      </c>
      <c r="C1406" s="274" t="s">
        <v>75</v>
      </c>
      <c r="D1406" s="275" t="s">
        <v>76</v>
      </c>
      <c r="E1406" s="269" t="s">
        <v>42</v>
      </c>
      <c r="F1406" s="269">
        <v>1</v>
      </c>
      <c r="G1406" s="270">
        <v>10</v>
      </c>
      <c r="H1406" s="270">
        <v>10</v>
      </c>
      <c r="I1406" s="270">
        <v>10</v>
      </c>
      <c r="J1406" s="270"/>
      <c r="K1406" s="270"/>
      <c r="L1406" s="270"/>
      <c r="M1406" s="270"/>
      <c r="N1406" s="270"/>
      <c r="O1406" s="270"/>
      <c r="P1406" s="266"/>
      <c r="Q1406" s="269">
        <v>20191031</v>
      </c>
      <c r="R1406" s="279"/>
    </row>
    <row r="1407" spans="1:18">
      <c r="A1407" s="271"/>
      <c r="B1407" s="266" t="s">
        <v>159</v>
      </c>
      <c r="C1407" s="274" t="s">
        <v>75</v>
      </c>
      <c r="D1407" s="275" t="s">
        <v>76</v>
      </c>
      <c r="E1407" s="269" t="s">
        <v>42</v>
      </c>
      <c r="F1407" s="269">
        <v>1</v>
      </c>
      <c r="G1407" s="270">
        <v>19.8</v>
      </c>
      <c r="H1407" s="270">
        <v>19.8</v>
      </c>
      <c r="I1407" s="270">
        <v>19.8</v>
      </c>
      <c r="J1407" s="270"/>
      <c r="K1407" s="270"/>
      <c r="L1407" s="270"/>
      <c r="M1407" s="270"/>
      <c r="N1407" s="270"/>
      <c r="O1407" s="270"/>
      <c r="P1407" s="266"/>
      <c r="Q1407" s="269">
        <v>20191031</v>
      </c>
      <c r="R1407" s="279"/>
    </row>
    <row r="1408" spans="1:18">
      <c r="A1408" s="271"/>
      <c r="B1408" s="266" t="s">
        <v>1630</v>
      </c>
      <c r="C1408" s="274" t="s">
        <v>153</v>
      </c>
      <c r="D1408" s="266" t="s">
        <v>152</v>
      </c>
      <c r="E1408" s="269" t="s">
        <v>439</v>
      </c>
      <c r="F1408" s="269">
        <v>1</v>
      </c>
      <c r="G1408" s="270">
        <v>6</v>
      </c>
      <c r="H1408" s="270">
        <v>6</v>
      </c>
      <c r="I1408" s="270">
        <v>6</v>
      </c>
      <c r="J1408" s="270"/>
      <c r="K1408" s="270"/>
      <c r="L1408" s="270"/>
      <c r="M1408" s="270"/>
      <c r="N1408" s="270"/>
      <c r="O1408" s="270"/>
      <c r="P1408" s="266"/>
      <c r="Q1408" s="269">
        <v>20191230</v>
      </c>
      <c r="R1408" s="279"/>
    </row>
    <row r="1409" spans="1:18">
      <c r="A1409" s="271"/>
      <c r="B1409" s="266" t="s">
        <v>1631</v>
      </c>
      <c r="C1409" s="274" t="s">
        <v>1632</v>
      </c>
      <c r="D1409" s="275" t="s">
        <v>1633</v>
      </c>
      <c r="E1409" s="269" t="s">
        <v>42</v>
      </c>
      <c r="F1409" s="269">
        <v>1</v>
      </c>
      <c r="G1409" s="270">
        <v>100</v>
      </c>
      <c r="H1409" s="270">
        <v>100</v>
      </c>
      <c r="I1409" s="270">
        <v>100</v>
      </c>
      <c r="J1409" s="270"/>
      <c r="K1409" s="270"/>
      <c r="L1409" s="270"/>
      <c r="M1409" s="270"/>
      <c r="N1409" s="270"/>
      <c r="O1409" s="270"/>
      <c r="P1409" s="266"/>
      <c r="Q1409" s="269">
        <v>20190630</v>
      </c>
      <c r="R1409" s="279" t="s">
        <v>1634</v>
      </c>
    </row>
    <row r="1410" ht="24" spans="1:18">
      <c r="A1410" s="271"/>
      <c r="B1410" s="266" t="s">
        <v>1631</v>
      </c>
      <c r="C1410" s="274" t="s">
        <v>177</v>
      </c>
      <c r="D1410" s="275" t="s">
        <v>191</v>
      </c>
      <c r="E1410" s="269" t="s">
        <v>1254</v>
      </c>
      <c r="F1410" s="269">
        <v>6000</v>
      </c>
      <c r="G1410" s="270">
        <v>10</v>
      </c>
      <c r="H1410" s="270">
        <v>10</v>
      </c>
      <c r="I1410" s="270">
        <v>10</v>
      </c>
      <c r="J1410" s="270"/>
      <c r="K1410" s="270"/>
      <c r="L1410" s="270"/>
      <c r="M1410" s="270"/>
      <c r="N1410" s="270"/>
      <c r="O1410" s="270"/>
      <c r="P1410" s="266"/>
      <c r="Q1410" s="269">
        <v>20190430</v>
      </c>
      <c r="R1410" s="279" t="s">
        <v>1635</v>
      </c>
    </row>
    <row r="1411" spans="1:18">
      <c r="A1411" s="271"/>
      <c r="B1411" s="266" t="s">
        <v>1631</v>
      </c>
      <c r="C1411" s="274" t="s">
        <v>177</v>
      </c>
      <c r="D1411" s="275" t="s">
        <v>191</v>
      </c>
      <c r="E1411" s="269" t="s">
        <v>1254</v>
      </c>
      <c r="F1411" s="269">
        <v>20000</v>
      </c>
      <c r="G1411" s="270">
        <v>0.0001</v>
      </c>
      <c r="H1411" s="270">
        <v>2</v>
      </c>
      <c r="I1411" s="270">
        <v>2</v>
      </c>
      <c r="J1411" s="270"/>
      <c r="K1411" s="270"/>
      <c r="L1411" s="270"/>
      <c r="M1411" s="270"/>
      <c r="N1411" s="270"/>
      <c r="O1411" s="270"/>
      <c r="P1411" s="266"/>
      <c r="Q1411" s="269">
        <v>20190430</v>
      </c>
      <c r="R1411" s="279" t="s">
        <v>1636</v>
      </c>
    </row>
    <row r="1412" ht="24" spans="1:18">
      <c r="A1412" s="271"/>
      <c r="B1412" s="266" t="s">
        <v>1631</v>
      </c>
      <c r="C1412" s="274" t="s">
        <v>177</v>
      </c>
      <c r="D1412" s="275" t="s">
        <v>191</v>
      </c>
      <c r="E1412" s="269" t="s">
        <v>1254</v>
      </c>
      <c r="F1412" s="269">
        <v>5000</v>
      </c>
      <c r="G1412" s="270">
        <v>0.002</v>
      </c>
      <c r="H1412" s="270">
        <v>10</v>
      </c>
      <c r="I1412" s="270">
        <v>10</v>
      </c>
      <c r="J1412" s="270"/>
      <c r="K1412" s="270"/>
      <c r="L1412" s="270"/>
      <c r="M1412" s="270"/>
      <c r="N1412" s="270"/>
      <c r="O1412" s="270"/>
      <c r="P1412" s="266"/>
      <c r="Q1412" s="269">
        <v>20190531</v>
      </c>
      <c r="R1412" s="279" t="s">
        <v>1637</v>
      </c>
    </row>
    <row r="1413" spans="1:18">
      <c r="A1413" s="271"/>
      <c r="B1413" s="266" t="s">
        <v>1631</v>
      </c>
      <c r="C1413" s="274" t="s">
        <v>177</v>
      </c>
      <c r="D1413" s="275" t="s">
        <v>191</v>
      </c>
      <c r="E1413" s="269" t="s">
        <v>193</v>
      </c>
      <c r="F1413" s="269">
        <v>3000</v>
      </c>
      <c r="G1413" s="270">
        <v>0.0007</v>
      </c>
      <c r="H1413" s="270">
        <v>2.1</v>
      </c>
      <c r="I1413" s="270">
        <v>2.1</v>
      </c>
      <c r="J1413" s="270"/>
      <c r="K1413" s="270"/>
      <c r="L1413" s="270"/>
      <c r="M1413" s="270"/>
      <c r="N1413" s="270"/>
      <c r="O1413" s="270"/>
      <c r="P1413" s="266"/>
      <c r="Q1413" s="269">
        <v>20190630</v>
      </c>
      <c r="R1413" s="279" t="s">
        <v>1638</v>
      </c>
    </row>
    <row r="1414" ht="24" spans="1:18">
      <c r="A1414" s="271"/>
      <c r="B1414" s="266" t="s">
        <v>1631</v>
      </c>
      <c r="C1414" s="274" t="s">
        <v>177</v>
      </c>
      <c r="D1414" s="275" t="s">
        <v>191</v>
      </c>
      <c r="E1414" s="269" t="s">
        <v>1254</v>
      </c>
      <c r="F1414" s="269">
        <v>3000</v>
      </c>
      <c r="G1414" s="270">
        <v>0.0017</v>
      </c>
      <c r="H1414" s="270">
        <v>5</v>
      </c>
      <c r="I1414" s="270">
        <v>5</v>
      </c>
      <c r="J1414" s="270"/>
      <c r="K1414" s="270"/>
      <c r="L1414" s="270"/>
      <c r="M1414" s="270"/>
      <c r="N1414" s="270"/>
      <c r="O1414" s="270"/>
      <c r="P1414" s="266"/>
      <c r="Q1414" s="269">
        <v>20191030</v>
      </c>
      <c r="R1414" s="279" t="s">
        <v>1639</v>
      </c>
    </row>
    <row r="1415" spans="1:18">
      <c r="A1415" s="271"/>
      <c r="B1415" s="266" t="s">
        <v>68</v>
      </c>
      <c r="C1415" s="274" t="s">
        <v>69</v>
      </c>
      <c r="D1415" s="266" t="s">
        <v>70</v>
      </c>
      <c r="E1415" s="269" t="s">
        <v>28</v>
      </c>
      <c r="F1415" s="269">
        <v>1</v>
      </c>
      <c r="G1415" s="270">
        <v>10</v>
      </c>
      <c r="H1415" s="270">
        <v>10</v>
      </c>
      <c r="I1415" s="270">
        <v>10</v>
      </c>
      <c r="J1415" s="270"/>
      <c r="K1415" s="270"/>
      <c r="L1415" s="270"/>
      <c r="M1415" s="270"/>
      <c r="N1415" s="270"/>
      <c r="O1415" s="270"/>
      <c r="P1415" s="266"/>
      <c r="Q1415" s="269">
        <v>20190331</v>
      </c>
      <c r="R1415" s="279"/>
    </row>
    <row r="1416" spans="1:18">
      <c r="A1416" s="281"/>
      <c r="B1416" s="266" t="s">
        <v>68</v>
      </c>
      <c r="C1416" s="274" t="s">
        <v>69</v>
      </c>
      <c r="D1416" s="266" t="s">
        <v>70</v>
      </c>
      <c r="E1416" s="269" t="s">
        <v>28</v>
      </c>
      <c r="F1416" s="269">
        <v>1</v>
      </c>
      <c r="G1416" s="270">
        <v>10</v>
      </c>
      <c r="H1416" s="270">
        <v>10</v>
      </c>
      <c r="I1416" s="270">
        <v>10</v>
      </c>
      <c r="J1416" s="270"/>
      <c r="K1416" s="270"/>
      <c r="L1416" s="270"/>
      <c r="M1416" s="270"/>
      <c r="N1416" s="270"/>
      <c r="O1416" s="270"/>
      <c r="P1416" s="266"/>
      <c r="Q1416" s="269">
        <v>20191030</v>
      </c>
      <c r="R1416" s="279"/>
    </row>
    <row r="1417" spans="1:18">
      <c r="A1417" s="92" t="s">
        <v>1640</v>
      </c>
      <c r="B1417" s="92" t="s">
        <v>1641</v>
      </c>
      <c r="C1417" s="282" t="s">
        <v>173</v>
      </c>
      <c r="D1417" s="283" t="s">
        <v>172</v>
      </c>
      <c r="E1417" s="284" t="s">
        <v>128</v>
      </c>
      <c r="F1417" s="284">
        <v>1</v>
      </c>
      <c r="G1417" s="285">
        <v>0.2</v>
      </c>
      <c r="H1417" s="285">
        <v>0.2</v>
      </c>
      <c r="I1417" s="285">
        <v>0.2</v>
      </c>
      <c r="J1417" s="285"/>
      <c r="K1417" s="285"/>
      <c r="L1417" s="285"/>
      <c r="M1417" s="285"/>
      <c r="N1417" s="285"/>
      <c r="O1417" s="285"/>
      <c r="P1417" s="282" t="s">
        <v>154</v>
      </c>
      <c r="Q1417" s="286" t="s">
        <v>1642</v>
      </c>
      <c r="R1417" s="287"/>
    </row>
    <row r="1418" spans="1:18">
      <c r="A1418" s="92"/>
      <c r="B1418" s="92" t="s">
        <v>1643</v>
      </c>
      <c r="C1418" s="282" t="s">
        <v>220</v>
      </c>
      <c r="D1418" s="283" t="s">
        <v>388</v>
      </c>
      <c r="E1418" s="284" t="s">
        <v>42</v>
      </c>
      <c r="F1418" s="284">
        <v>1</v>
      </c>
      <c r="G1418" s="285">
        <v>7</v>
      </c>
      <c r="H1418" s="285">
        <v>7</v>
      </c>
      <c r="I1418" s="285">
        <v>7</v>
      </c>
      <c r="J1418" s="285"/>
      <c r="K1418" s="285"/>
      <c r="L1418" s="285"/>
      <c r="M1418" s="285"/>
      <c r="N1418" s="285"/>
      <c r="O1418" s="285"/>
      <c r="P1418" s="282" t="s">
        <v>154</v>
      </c>
      <c r="Q1418" s="286" t="s">
        <v>1644</v>
      </c>
      <c r="R1418" s="287"/>
    </row>
    <row r="1419" ht="24" spans="1:18">
      <c r="A1419" s="92"/>
      <c r="B1419" s="92" t="s">
        <v>1645</v>
      </c>
      <c r="C1419" s="282" t="s">
        <v>196</v>
      </c>
      <c r="D1419" s="283" t="s">
        <v>197</v>
      </c>
      <c r="E1419" s="284" t="s">
        <v>42</v>
      </c>
      <c r="F1419" s="284">
        <v>1</v>
      </c>
      <c r="G1419" s="285">
        <v>8.4</v>
      </c>
      <c r="H1419" s="285">
        <v>8.4</v>
      </c>
      <c r="I1419" s="285">
        <v>8.4</v>
      </c>
      <c r="J1419" s="285"/>
      <c r="K1419" s="285"/>
      <c r="L1419" s="285"/>
      <c r="M1419" s="285"/>
      <c r="N1419" s="285"/>
      <c r="O1419" s="285"/>
      <c r="P1419" s="282" t="s">
        <v>154</v>
      </c>
      <c r="Q1419" s="286" t="s">
        <v>1646</v>
      </c>
      <c r="R1419" s="287"/>
    </row>
    <row r="1420" spans="1:18">
      <c r="A1420" s="92"/>
      <c r="B1420" s="92" t="s">
        <v>1647</v>
      </c>
      <c r="C1420" s="282" t="s">
        <v>177</v>
      </c>
      <c r="D1420" s="283" t="s">
        <v>191</v>
      </c>
      <c r="E1420" s="284" t="s">
        <v>42</v>
      </c>
      <c r="F1420" s="284">
        <v>1</v>
      </c>
      <c r="G1420" s="285">
        <v>0.0001</v>
      </c>
      <c r="H1420" s="285">
        <v>0.0001</v>
      </c>
      <c r="I1420" s="285">
        <v>0.0001</v>
      </c>
      <c r="J1420" s="285"/>
      <c r="K1420" s="285"/>
      <c r="L1420" s="285"/>
      <c r="M1420" s="285"/>
      <c r="N1420" s="285"/>
      <c r="O1420" s="285"/>
      <c r="P1420" s="282" t="s">
        <v>154</v>
      </c>
      <c r="Q1420" s="286" t="s">
        <v>1646</v>
      </c>
      <c r="R1420" s="287"/>
    </row>
    <row r="1421" ht="36" spans="1:18">
      <c r="A1421" s="92"/>
      <c r="B1421" s="92" t="s">
        <v>1648</v>
      </c>
      <c r="C1421" s="282" t="s">
        <v>223</v>
      </c>
      <c r="D1421" s="283" t="s">
        <v>224</v>
      </c>
      <c r="E1421" s="284" t="s">
        <v>42</v>
      </c>
      <c r="F1421" s="284">
        <v>1</v>
      </c>
      <c r="G1421" s="285">
        <v>28</v>
      </c>
      <c r="H1421" s="285">
        <v>28</v>
      </c>
      <c r="I1421" s="285">
        <v>28</v>
      </c>
      <c r="J1421" s="285"/>
      <c r="K1421" s="285"/>
      <c r="L1421" s="285"/>
      <c r="M1421" s="285"/>
      <c r="N1421" s="285"/>
      <c r="O1421" s="285"/>
      <c r="P1421" s="282" t="s">
        <v>154</v>
      </c>
      <c r="Q1421" s="286" t="s">
        <v>265</v>
      </c>
      <c r="R1421" s="287"/>
    </row>
    <row r="1422" spans="1:18">
      <c r="A1422" s="92"/>
      <c r="B1422" s="92" t="s">
        <v>1649</v>
      </c>
      <c r="C1422" s="282" t="s">
        <v>220</v>
      </c>
      <c r="D1422" s="283" t="s">
        <v>388</v>
      </c>
      <c r="E1422" s="284" t="s">
        <v>42</v>
      </c>
      <c r="F1422" s="284">
        <v>1</v>
      </c>
      <c r="G1422" s="285">
        <v>18</v>
      </c>
      <c r="H1422" s="285">
        <v>18</v>
      </c>
      <c r="I1422" s="285">
        <v>18</v>
      </c>
      <c r="J1422" s="285"/>
      <c r="K1422" s="285"/>
      <c r="L1422" s="285"/>
      <c r="M1422" s="285"/>
      <c r="N1422" s="285"/>
      <c r="O1422" s="285"/>
      <c r="P1422" s="282" t="s">
        <v>154</v>
      </c>
      <c r="Q1422" s="286" t="s">
        <v>1650</v>
      </c>
      <c r="R1422" s="287"/>
    </row>
    <row r="1423" spans="1:18">
      <c r="A1423" s="92"/>
      <c r="B1423" s="92" t="s">
        <v>1651</v>
      </c>
      <c r="C1423" s="282" t="s">
        <v>177</v>
      </c>
      <c r="D1423" s="283" t="s">
        <v>191</v>
      </c>
      <c r="E1423" s="284" t="s">
        <v>42</v>
      </c>
      <c r="F1423" s="284">
        <v>1</v>
      </c>
      <c r="G1423" s="285">
        <v>40</v>
      </c>
      <c r="H1423" s="285">
        <v>40</v>
      </c>
      <c r="I1423" s="285">
        <v>40</v>
      </c>
      <c r="J1423" s="285"/>
      <c r="K1423" s="285"/>
      <c r="L1423" s="285"/>
      <c r="M1423" s="285"/>
      <c r="N1423" s="285"/>
      <c r="O1423" s="285"/>
      <c r="P1423" s="282" t="s">
        <v>154</v>
      </c>
      <c r="Q1423" s="286" t="s">
        <v>1652</v>
      </c>
      <c r="R1423" s="287"/>
    </row>
    <row r="1424" spans="1:18">
      <c r="A1424" s="92"/>
      <c r="B1424" s="92" t="s">
        <v>1653</v>
      </c>
      <c r="C1424" s="282" t="s">
        <v>1015</v>
      </c>
      <c r="D1424" s="283" t="s">
        <v>1016</v>
      </c>
      <c r="E1424" s="284" t="s">
        <v>128</v>
      </c>
      <c r="F1424" s="284">
        <v>1</v>
      </c>
      <c r="G1424" s="285">
        <v>0.0999</v>
      </c>
      <c r="H1424" s="285">
        <v>0.0999</v>
      </c>
      <c r="I1424" s="285">
        <v>0.0999</v>
      </c>
      <c r="J1424" s="285"/>
      <c r="K1424" s="285"/>
      <c r="L1424" s="285"/>
      <c r="M1424" s="285"/>
      <c r="N1424" s="285"/>
      <c r="O1424" s="285"/>
      <c r="P1424" s="282" t="s">
        <v>154</v>
      </c>
      <c r="Q1424" s="286" t="s">
        <v>1654</v>
      </c>
      <c r="R1424" s="287"/>
    </row>
    <row r="1425" ht="24" spans="1:18">
      <c r="A1425" s="92"/>
      <c r="B1425" s="92" t="s">
        <v>1655</v>
      </c>
      <c r="C1425" s="282" t="s">
        <v>196</v>
      </c>
      <c r="D1425" s="283" t="s">
        <v>197</v>
      </c>
      <c r="E1425" s="284" t="s">
        <v>42</v>
      </c>
      <c r="F1425" s="284">
        <v>1</v>
      </c>
      <c r="G1425" s="285">
        <v>6</v>
      </c>
      <c r="H1425" s="285">
        <v>6</v>
      </c>
      <c r="I1425" s="285">
        <v>6</v>
      </c>
      <c r="J1425" s="285"/>
      <c r="K1425" s="285"/>
      <c r="L1425" s="285"/>
      <c r="M1425" s="285"/>
      <c r="N1425" s="285"/>
      <c r="O1425" s="285"/>
      <c r="P1425" s="282" t="s">
        <v>154</v>
      </c>
      <c r="Q1425" s="286" t="s">
        <v>1656</v>
      </c>
      <c r="R1425" s="287"/>
    </row>
    <row r="1426" ht="24" spans="1:18">
      <c r="A1426" s="92"/>
      <c r="B1426" s="92" t="s">
        <v>1657</v>
      </c>
      <c r="C1426" s="282" t="s">
        <v>196</v>
      </c>
      <c r="D1426" s="283" t="s">
        <v>197</v>
      </c>
      <c r="E1426" s="284" t="s">
        <v>42</v>
      </c>
      <c r="F1426" s="284">
        <v>1</v>
      </c>
      <c r="G1426" s="285">
        <v>4.8</v>
      </c>
      <c r="H1426" s="285">
        <v>4.8</v>
      </c>
      <c r="I1426" s="285">
        <v>4.8</v>
      </c>
      <c r="J1426" s="285"/>
      <c r="K1426" s="285"/>
      <c r="L1426" s="285"/>
      <c r="M1426" s="285"/>
      <c r="N1426" s="285"/>
      <c r="O1426" s="285"/>
      <c r="P1426" s="282" t="s">
        <v>154</v>
      </c>
      <c r="Q1426" s="286" t="s">
        <v>1656</v>
      </c>
      <c r="R1426" s="287"/>
    </row>
    <row r="1427" spans="1:18">
      <c r="A1427" s="92"/>
      <c r="B1427" s="92" t="s">
        <v>1658</v>
      </c>
      <c r="C1427" s="282" t="s">
        <v>49</v>
      </c>
      <c r="D1427" s="283" t="s">
        <v>50</v>
      </c>
      <c r="E1427" s="284" t="s">
        <v>605</v>
      </c>
      <c r="F1427" s="284">
        <v>1</v>
      </c>
      <c r="G1427" s="285">
        <v>19.5</v>
      </c>
      <c r="H1427" s="285">
        <v>19.5</v>
      </c>
      <c r="I1427" s="285">
        <v>19.5</v>
      </c>
      <c r="J1427" s="285"/>
      <c r="K1427" s="285"/>
      <c r="L1427" s="285"/>
      <c r="M1427" s="285"/>
      <c r="N1427" s="285"/>
      <c r="O1427" s="285"/>
      <c r="P1427" s="282" t="s">
        <v>154</v>
      </c>
      <c r="Q1427" s="286" t="s">
        <v>1659</v>
      </c>
      <c r="R1427" s="287"/>
    </row>
    <row r="1428" ht="24" spans="1:18">
      <c r="A1428" s="92"/>
      <c r="B1428" s="92" t="s">
        <v>1660</v>
      </c>
      <c r="C1428" s="282" t="s">
        <v>210</v>
      </c>
      <c r="D1428" s="283" t="s">
        <v>211</v>
      </c>
      <c r="E1428" s="284" t="s">
        <v>42</v>
      </c>
      <c r="F1428" s="284">
        <v>1</v>
      </c>
      <c r="G1428" s="285">
        <v>12</v>
      </c>
      <c r="H1428" s="285">
        <v>12</v>
      </c>
      <c r="I1428" s="285">
        <v>12</v>
      </c>
      <c r="J1428" s="285"/>
      <c r="K1428" s="285"/>
      <c r="L1428" s="285"/>
      <c r="M1428" s="285"/>
      <c r="N1428" s="285"/>
      <c r="O1428" s="285"/>
      <c r="P1428" s="282" t="s">
        <v>154</v>
      </c>
      <c r="Q1428" s="286" t="s">
        <v>1659</v>
      </c>
      <c r="R1428" s="287"/>
    </row>
    <row r="1429" spans="1:18">
      <c r="A1429" s="92"/>
      <c r="B1429" s="92" t="s">
        <v>1641</v>
      </c>
      <c r="C1429" s="282" t="s">
        <v>153</v>
      </c>
      <c r="D1429" s="283" t="s">
        <v>152</v>
      </c>
      <c r="E1429" s="284" t="s">
        <v>42</v>
      </c>
      <c r="F1429" s="284">
        <v>1</v>
      </c>
      <c r="G1429" s="285">
        <v>0.28</v>
      </c>
      <c r="H1429" s="285">
        <v>0.28</v>
      </c>
      <c r="I1429" s="285">
        <v>0.28</v>
      </c>
      <c r="J1429" s="285"/>
      <c r="K1429" s="285"/>
      <c r="L1429" s="285"/>
      <c r="M1429" s="285"/>
      <c r="N1429" s="285"/>
      <c r="O1429" s="285"/>
      <c r="P1429" s="282" t="s">
        <v>154</v>
      </c>
      <c r="Q1429" s="288" t="s">
        <v>1661</v>
      </c>
      <c r="R1429" s="287"/>
    </row>
    <row r="1430" spans="1:18">
      <c r="A1430" s="92"/>
      <c r="B1430" s="92" t="s">
        <v>1662</v>
      </c>
      <c r="C1430" s="282" t="s">
        <v>173</v>
      </c>
      <c r="D1430" s="283" t="s">
        <v>172</v>
      </c>
      <c r="E1430" s="284" t="s">
        <v>128</v>
      </c>
      <c r="F1430" s="284">
        <v>1</v>
      </c>
      <c r="G1430" s="285">
        <v>5</v>
      </c>
      <c r="H1430" s="285">
        <v>5</v>
      </c>
      <c r="I1430" s="285">
        <v>5</v>
      </c>
      <c r="J1430" s="285"/>
      <c r="K1430" s="285"/>
      <c r="L1430" s="285"/>
      <c r="M1430" s="285"/>
      <c r="N1430" s="285"/>
      <c r="O1430" s="285"/>
      <c r="P1430" s="282" t="s">
        <v>154</v>
      </c>
      <c r="Q1430" s="288" t="s">
        <v>1661</v>
      </c>
      <c r="R1430" s="287"/>
    </row>
    <row r="1431" spans="1:18">
      <c r="A1431" s="92"/>
      <c r="B1431" s="92" t="s">
        <v>1663</v>
      </c>
      <c r="C1431" s="282" t="s">
        <v>52</v>
      </c>
      <c r="D1431" s="283"/>
      <c r="E1431" s="284" t="s">
        <v>42</v>
      </c>
      <c r="F1431" s="284">
        <v>1</v>
      </c>
      <c r="G1431" s="285">
        <v>2.974</v>
      </c>
      <c r="H1431" s="285">
        <v>2.974</v>
      </c>
      <c r="I1431" s="285">
        <v>2.974</v>
      </c>
      <c r="J1431" s="285"/>
      <c r="K1431" s="285"/>
      <c r="L1431" s="285"/>
      <c r="M1431" s="285"/>
      <c r="N1431" s="285"/>
      <c r="O1431" s="285"/>
      <c r="P1431" s="282" t="s">
        <v>154</v>
      </c>
      <c r="Q1431" s="288" t="s">
        <v>887</v>
      </c>
      <c r="R1431" s="287"/>
    </row>
    <row r="1432" spans="1:18">
      <c r="A1432" s="92"/>
      <c r="B1432" s="92" t="s">
        <v>1664</v>
      </c>
      <c r="C1432" s="282" t="s">
        <v>75</v>
      </c>
      <c r="D1432" s="283" t="s">
        <v>76</v>
      </c>
      <c r="E1432" s="284" t="s">
        <v>138</v>
      </c>
      <c r="F1432" s="284">
        <v>1</v>
      </c>
      <c r="G1432" s="285">
        <v>1.004767</v>
      </c>
      <c r="H1432" s="285">
        <v>1.004767</v>
      </c>
      <c r="I1432" s="285">
        <v>1.004767</v>
      </c>
      <c r="J1432" s="285"/>
      <c r="K1432" s="285"/>
      <c r="L1432" s="285"/>
      <c r="M1432" s="285"/>
      <c r="N1432" s="285"/>
      <c r="O1432" s="285"/>
      <c r="P1432" s="282" t="s">
        <v>154</v>
      </c>
      <c r="Q1432" s="288" t="s">
        <v>887</v>
      </c>
      <c r="R1432" s="287"/>
    </row>
    <row r="1433" spans="1:18">
      <c r="A1433" s="92"/>
      <c r="B1433" s="92" t="s">
        <v>1665</v>
      </c>
      <c r="C1433" s="282" t="s">
        <v>270</v>
      </c>
      <c r="D1433" s="283" t="s">
        <v>271</v>
      </c>
      <c r="E1433" s="284" t="s">
        <v>138</v>
      </c>
      <c r="F1433" s="284">
        <v>1</v>
      </c>
      <c r="G1433" s="285">
        <v>4.091463</v>
      </c>
      <c r="H1433" s="285">
        <v>4.091463</v>
      </c>
      <c r="I1433" s="285">
        <v>4.091463</v>
      </c>
      <c r="J1433" s="285"/>
      <c r="K1433" s="285"/>
      <c r="L1433" s="285"/>
      <c r="M1433" s="285"/>
      <c r="N1433" s="285"/>
      <c r="O1433" s="285"/>
      <c r="P1433" s="282" t="s">
        <v>154</v>
      </c>
      <c r="Q1433" s="288" t="s">
        <v>887</v>
      </c>
      <c r="R1433" s="287"/>
    </row>
    <row r="1434" ht="24" spans="1:18">
      <c r="A1434" s="92"/>
      <c r="B1434" s="92" t="s">
        <v>1666</v>
      </c>
      <c r="C1434" s="282" t="s">
        <v>44</v>
      </c>
      <c r="D1434" s="283" t="s">
        <v>45</v>
      </c>
      <c r="E1434" s="284" t="s">
        <v>42</v>
      </c>
      <c r="F1434" s="284">
        <v>1</v>
      </c>
      <c r="G1434" s="285">
        <v>207.97</v>
      </c>
      <c r="H1434" s="285">
        <v>207.97</v>
      </c>
      <c r="I1434" s="285">
        <v>207.97</v>
      </c>
      <c r="J1434" s="285"/>
      <c r="K1434" s="285"/>
      <c r="L1434" s="285"/>
      <c r="M1434" s="285"/>
      <c r="N1434" s="285"/>
      <c r="O1434" s="285"/>
      <c r="P1434" s="282" t="s">
        <v>773</v>
      </c>
      <c r="Q1434" s="288" t="s">
        <v>1667</v>
      </c>
      <c r="R1434" s="287"/>
    </row>
    <row r="1435" ht="24" spans="1:18">
      <c r="A1435" s="92"/>
      <c r="B1435" s="92" t="s">
        <v>1668</v>
      </c>
      <c r="C1435" s="282" t="s">
        <v>153</v>
      </c>
      <c r="D1435" s="283" t="s">
        <v>152</v>
      </c>
      <c r="E1435" s="284" t="s">
        <v>42</v>
      </c>
      <c r="F1435" s="284">
        <v>1</v>
      </c>
      <c r="G1435" s="285">
        <v>29</v>
      </c>
      <c r="H1435" s="285">
        <v>29</v>
      </c>
      <c r="I1435" s="285">
        <v>29</v>
      </c>
      <c r="J1435" s="285"/>
      <c r="K1435" s="285"/>
      <c r="L1435" s="285"/>
      <c r="M1435" s="285"/>
      <c r="N1435" s="285"/>
      <c r="O1435" s="285"/>
      <c r="P1435" s="282" t="s">
        <v>154</v>
      </c>
      <c r="Q1435" s="288" t="s">
        <v>1669</v>
      </c>
      <c r="R1435" s="287"/>
    </row>
    <row r="1436" spans="1:18">
      <c r="A1436" s="92"/>
      <c r="B1436" s="92" t="s">
        <v>1670</v>
      </c>
      <c r="C1436" s="282" t="s">
        <v>196</v>
      </c>
      <c r="D1436" s="283" t="s">
        <v>197</v>
      </c>
      <c r="E1436" s="284" t="s">
        <v>42</v>
      </c>
      <c r="F1436" s="284">
        <v>1</v>
      </c>
      <c r="G1436" s="285">
        <v>1.2</v>
      </c>
      <c r="H1436" s="285">
        <v>1.2</v>
      </c>
      <c r="I1436" s="285">
        <v>1.2</v>
      </c>
      <c r="J1436" s="285"/>
      <c r="K1436" s="285"/>
      <c r="L1436" s="285"/>
      <c r="M1436" s="285"/>
      <c r="N1436" s="285"/>
      <c r="O1436" s="285"/>
      <c r="P1436" s="282" t="s">
        <v>154</v>
      </c>
      <c r="Q1436" s="288" t="s">
        <v>1669</v>
      </c>
      <c r="R1436" s="287"/>
    </row>
    <row r="1437" spans="1:18">
      <c r="A1437" s="92"/>
      <c r="B1437" s="92" t="s">
        <v>1671</v>
      </c>
      <c r="C1437" s="282" t="s">
        <v>175</v>
      </c>
      <c r="D1437" s="283" t="s">
        <v>174</v>
      </c>
      <c r="E1437" s="284" t="s">
        <v>128</v>
      </c>
      <c r="F1437" s="284">
        <v>1</v>
      </c>
      <c r="G1437" s="285">
        <v>0.2</v>
      </c>
      <c r="H1437" s="285">
        <v>0.2</v>
      </c>
      <c r="I1437" s="285">
        <v>0.2</v>
      </c>
      <c r="J1437" s="285"/>
      <c r="K1437" s="285"/>
      <c r="L1437" s="285"/>
      <c r="M1437" s="285"/>
      <c r="N1437" s="285"/>
      <c r="O1437" s="285"/>
      <c r="P1437" s="282" t="s">
        <v>154</v>
      </c>
      <c r="Q1437" s="288" t="s">
        <v>1672</v>
      </c>
      <c r="R1437" s="287"/>
    </row>
    <row r="1438" spans="1:18">
      <c r="A1438" s="92"/>
      <c r="B1438" s="92" t="s">
        <v>1671</v>
      </c>
      <c r="C1438" s="282" t="s">
        <v>236</v>
      </c>
      <c r="D1438" s="283" t="s">
        <v>431</v>
      </c>
      <c r="E1438" s="284" t="s">
        <v>128</v>
      </c>
      <c r="F1438" s="284">
        <v>1</v>
      </c>
      <c r="G1438" s="285">
        <v>0.25</v>
      </c>
      <c r="H1438" s="285">
        <v>0.25</v>
      </c>
      <c r="I1438" s="285">
        <v>0.25</v>
      </c>
      <c r="J1438" s="285"/>
      <c r="K1438" s="285"/>
      <c r="L1438" s="285"/>
      <c r="M1438" s="285"/>
      <c r="N1438" s="285"/>
      <c r="O1438" s="285"/>
      <c r="P1438" s="282" t="s">
        <v>154</v>
      </c>
      <c r="Q1438" s="288" t="s">
        <v>1672</v>
      </c>
      <c r="R1438" s="287"/>
    </row>
    <row r="1439" ht="24" spans="1:18">
      <c r="A1439" s="92"/>
      <c r="B1439" s="92" t="s">
        <v>1673</v>
      </c>
      <c r="C1439" s="282" t="s">
        <v>200</v>
      </c>
      <c r="D1439" s="283" t="s">
        <v>201</v>
      </c>
      <c r="E1439" s="284" t="s">
        <v>42</v>
      </c>
      <c r="F1439" s="284">
        <v>1</v>
      </c>
      <c r="G1439" s="285">
        <v>1</v>
      </c>
      <c r="H1439" s="285">
        <v>1</v>
      </c>
      <c r="I1439" s="285">
        <v>1</v>
      </c>
      <c r="J1439" s="285"/>
      <c r="K1439" s="285"/>
      <c r="L1439" s="285"/>
      <c r="M1439" s="285"/>
      <c r="N1439" s="285"/>
      <c r="O1439" s="285"/>
      <c r="P1439" s="282" t="s">
        <v>154</v>
      </c>
      <c r="Q1439" s="288" t="s">
        <v>1672</v>
      </c>
      <c r="R1439" s="287"/>
    </row>
    <row r="1440" spans="1:18">
      <c r="A1440" s="92"/>
      <c r="B1440" s="92" t="s">
        <v>1674</v>
      </c>
      <c r="C1440" s="282" t="s">
        <v>196</v>
      </c>
      <c r="D1440" s="283" t="s">
        <v>197</v>
      </c>
      <c r="E1440" s="284" t="s">
        <v>42</v>
      </c>
      <c r="F1440" s="284">
        <v>1</v>
      </c>
      <c r="G1440" s="285">
        <v>4.8</v>
      </c>
      <c r="H1440" s="285">
        <v>4.8</v>
      </c>
      <c r="I1440" s="285">
        <v>4.8</v>
      </c>
      <c r="J1440" s="285"/>
      <c r="K1440" s="285"/>
      <c r="L1440" s="285"/>
      <c r="M1440" s="285"/>
      <c r="N1440" s="285"/>
      <c r="O1440" s="285"/>
      <c r="P1440" s="282" t="s">
        <v>154</v>
      </c>
      <c r="Q1440" s="288" t="s">
        <v>1672</v>
      </c>
      <c r="R1440" s="287"/>
    </row>
    <row r="1441" spans="1:18">
      <c r="A1441" s="92"/>
      <c r="B1441" s="92" t="s">
        <v>1675</v>
      </c>
      <c r="C1441" s="282" t="s">
        <v>196</v>
      </c>
      <c r="D1441" s="283" t="s">
        <v>197</v>
      </c>
      <c r="E1441" s="284" t="s">
        <v>42</v>
      </c>
      <c r="F1441" s="284">
        <v>1</v>
      </c>
      <c r="G1441" s="285">
        <v>1.8</v>
      </c>
      <c r="H1441" s="285">
        <v>1.8</v>
      </c>
      <c r="I1441" s="285">
        <v>1.8</v>
      </c>
      <c r="J1441" s="285"/>
      <c r="K1441" s="285"/>
      <c r="L1441" s="285"/>
      <c r="M1441" s="285"/>
      <c r="N1441" s="285"/>
      <c r="O1441" s="285"/>
      <c r="P1441" s="282" t="s">
        <v>154</v>
      </c>
      <c r="Q1441" s="288" t="s">
        <v>1676</v>
      </c>
      <c r="R1441" s="287"/>
    </row>
    <row r="1442" spans="1:18">
      <c r="A1442" s="92"/>
      <c r="B1442" s="92" t="s">
        <v>1677</v>
      </c>
      <c r="C1442" s="282" t="s">
        <v>196</v>
      </c>
      <c r="D1442" s="283" t="s">
        <v>197</v>
      </c>
      <c r="E1442" s="284" t="s">
        <v>42</v>
      </c>
      <c r="F1442" s="284">
        <v>1</v>
      </c>
      <c r="G1442" s="285">
        <v>5.6</v>
      </c>
      <c r="H1442" s="285">
        <v>5.6</v>
      </c>
      <c r="I1442" s="285">
        <v>5.6</v>
      </c>
      <c r="J1442" s="285"/>
      <c r="K1442" s="285"/>
      <c r="L1442" s="285"/>
      <c r="M1442" s="285"/>
      <c r="N1442" s="285"/>
      <c r="O1442" s="285"/>
      <c r="P1442" s="282" t="s">
        <v>773</v>
      </c>
      <c r="Q1442" s="288" t="s">
        <v>1676</v>
      </c>
      <c r="R1442" s="287"/>
    </row>
    <row r="1443" spans="1:18">
      <c r="A1443" s="92"/>
      <c r="B1443" s="92" t="s">
        <v>1678</v>
      </c>
      <c r="C1443" s="282" t="s">
        <v>177</v>
      </c>
      <c r="D1443" s="283" t="s">
        <v>191</v>
      </c>
      <c r="E1443" s="284" t="s">
        <v>42</v>
      </c>
      <c r="F1443" s="284">
        <v>1</v>
      </c>
      <c r="G1443" s="285">
        <v>3</v>
      </c>
      <c r="H1443" s="285">
        <v>3</v>
      </c>
      <c r="I1443" s="285">
        <v>3</v>
      </c>
      <c r="J1443" s="285"/>
      <c r="K1443" s="285"/>
      <c r="L1443" s="285"/>
      <c r="M1443" s="285"/>
      <c r="N1443" s="285"/>
      <c r="O1443" s="285"/>
      <c r="P1443" s="282" t="s">
        <v>154</v>
      </c>
      <c r="Q1443" s="288" t="s">
        <v>1679</v>
      </c>
      <c r="R1443" s="287"/>
    </row>
    <row r="1444" ht="24" spans="1:18">
      <c r="A1444" s="92"/>
      <c r="B1444" s="92" t="s">
        <v>1680</v>
      </c>
      <c r="C1444" s="282" t="s">
        <v>184</v>
      </c>
      <c r="D1444" s="283" t="s">
        <v>238</v>
      </c>
      <c r="E1444" s="284" t="s">
        <v>128</v>
      </c>
      <c r="F1444" s="284">
        <v>6</v>
      </c>
      <c r="G1444" s="285">
        <v>4.5</v>
      </c>
      <c r="H1444" s="285">
        <v>4.5</v>
      </c>
      <c r="I1444" s="285">
        <v>4.5</v>
      </c>
      <c r="J1444" s="285"/>
      <c r="K1444" s="285"/>
      <c r="L1444" s="285"/>
      <c r="M1444" s="285"/>
      <c r="N1444" s="285"/>
      <c r="O1444" s="285"/>
      <c r="P1444" s="282" t="s">
        <v>154</v>
      </c>
      <c r="Q1444" s="288" t="s">
        <v>1681</v>
      </c>
      <c r="R1444" s="287"/>
    </row>
    <row r="1445" spans="1:18">
      <c r="A1445" s="92"/>
      <c r="B1445" s="92" t="s">
        <v>1682</v>
      </c>
      <c r="C1445" s="282" t="s">
        <v>196</v>
      </c>
      <c r="D1445" s="283" t="s">
        <v>197</v>
      </c>
      <c r="E1445" s="284" t="s">
        <v>42</v>
      </c>
      <c r="F1445" s="284">
        <v>1</v>
      </c>
      <c r="G1445" s="285">
        <v>20</v>
      </c>
      <c r="H1445" s="285">
        <v>20</v>
      </c>
      <c r="I1445" s="285">
        <v>20</v>
      </c>
      <c r="J1445" s="285"/>
      <c r="K1445" s="285"/>
      <c r="L1445" s="285"/>
      <c r="M1445" s="285"/>
      <c r="N1445" s="285"/>
      <c r="O1445" s="285"/>
      <c r="P1445" s="282" t="s">
        <v>154</v>
      </c>
      <c r="Q1445" s="288" t="s">
        <v>1681</v>
      </c>
      <c r="R1445" s="287"/>
    </row>
    <row r="1446" spans="1:18">
      <c r="A1446" s="92"/>
      <c r="B1446" s="92" t="s">
        <v>1683</v>
      </c>
      <c r="C1446" s="282" t="s">
        <v>171</v>
      </c>
      <c r="D1446" s="283" t="s">
        <v>345</v>
      </c>
      <c r="E1446" s="284" t="s">
        <v>128</v>
      </c>
      <c r="F1446" s="284">
        <v>3</v>
      </c>
      <c r="G1446" s="285">
        <v>2</v>
      </c>
      <c r="H1446" s="285">
        <v>2</v>
      </c>
      <c r="I1446" s="285">
        <v>2</v>
      </c>
      <c r="J1446" s="285"/>
      <c r="K1446" s="285"/>
      <c r="L1446" s="285"/>
      <c r="M1446" s="285"/>
      <c r="N1446" s="285"/>
      <c r="O1446" s="285"/>
      <c r="P1446" s="282" t="s">
        <v>154</v>
      </c>
      <c r="Q1446" s="288" t="s">
        <v>1684</v>
      </c>
      <c r="R1446" s="287"/>
    </row>
    <row r="1447" spans="1:18">
      <c r="A1447" s="92"/>
      <c r="B1447" s="92" t="s">
        <v>1685</v>
      </c>
      <c r="C1447" s="282" t="s">
        <v>173</v>
      </c>
      <c r="D1447" s="283" t="s">
        <v>172</v>
      </c>
      <c r="E1447" s="284" t="s">
        <v>128</v>
      </c>
      <c r="F1447" s="284">
        <v>3</v>
      </c>
      <c r="G1447" s="285">
        <v>1.2</v>
      </c>
      <c r="H1447" s="285">
        <v>1.2</v>
      </c>
      <c r="I1447" s="285">
        <v>1.2</v>
      </c>
      <c r="J1447" s="285"/>
      <c r="K1447" s="285"/>
      <c r="L1447" s="285"/>
      <c r="M1447" s="285"/>
      <c r="N1447" s="285"/>
      <c r="O1447" s="285"/>
      <c r="P1447" s="282" t="s">
        <v>154</v>
      </c>
      <c r="Q1447" s="288" t="s">
        <v>1686</v>
      </c>
      <c r="R1447" s="287"/>
    </row>
    <row r="1448" spans="1:18">
      <c r="A1448" s="92"/>
      <c r="B1448" s="92" t="s">
        <v>1687</v>
      </c>
      <c r="C1448" s="282" t="s">
        <v>157</v>
      </c>
      <c r="D1448" s="283" t="s">
        <v>156</v>
      </c>
      <c r="E1448" s="284" t="s">
        <v>54</v>
      </c>
      <c r="F1448" s="284">
        <v>5</v>
      </c>
      <c r="G1448" s="285">
        <v>3.5</v>
      </c>
      <c r="H1448" s="285">
        <v>3.5</v>
      </c>
      <c r="I1448" s="285">
        <v>3.5</v>
      </c>
      <c r="J1448" s="285"/>
      <c r="K1448" s="285"/>
      <c r="L1448" s="285"/>
      <c r="M1448" s="285"/>
      <c r="N1448" s="285"/>
      <c r="O1448" s="285"/>
      <c r="P1448" s="282" t="s">
        <v>154</v>
      </c>
      <c r="Q1448" s="284">
        <v>2019.11</v>
      </c>
      <c r="R1448" s="287"/>
    </row>
    <row r="1449" spans="1:18">
      <c r="A1449" s="92"/>
      <c r="B1449" s="92" t="s">
        <v>1688</v>
      </c>
      <c r="C1449" s="282" t="s">
        <v>196</v>
      </c>
      <c r="D1449" s="283" t="s">
        <v>197</v>
      </c>
      <c r="E1449" s="284" t="s">
        <v>42</v>
      </c>
      <c r="F1449" s="284">
        <v>1</v>
      </c>
      <c r="G1449" s="285">
        <v>5</v>
      </c>
      <c r="H1449" s="285">
        <v>5</v>
      </c>
      <c r="I1449" s="285">
        <v>5</v>
      </c>
      <c r="J1449" s="285"/>
      <c r="K1449" s="285"/>
      <c r="L1449" s="285"/>
      <c r="M1449" s="285"/>
      <c r="N1449" s="285"/>
      <c r="O1449" s="285"/>
      <c r="P1449" s="282" t="s">
        <v>154</v>
      </c>
      <c r="Q1449" s="284">
        <v>2019.11</v>
      </c>
      <c r="R1449" s="287"/>
    </row>
    <row r="1450" spans="1:18">
      <c r="A1450" s="92"/>
      <c r="B1450" s="92" t="s">
        <v>1689</v>
      </c>
      <c r="C1450" s="282" t="s">
        <v>52</v>
      </c>
      <c r="D1450" s="283" t="s">
        <v>53</v>
      </c>
      <c r="E1450" s="284" t="s">
        <v>54</v>
      </c>
      <c r="F1450" s="284">
        <v>2</v>
      </c>
      <c r="G1450" s="285">
        <v>0.6</v>
      </c>
      <c r="H1450" s="285">
        <v>0.6</v>
      </c>
      <c r="I1450" s="285">
        <v>0.6</v>
      </c>
      <c r="J1450" s="285"/>
      <c r="K1450" s="285"/>
      <c r="L1450" s="285"/>
      <c r="M1450" s="285"/>
      <c r="N1450" s="285"/>
      <c r="O1450" s="285"/>
      <c r="P1450" s="282" t="s">
        <v>154</v>
      </c>
      <c r="Q1450" s="284"/>
      <c r="R1450" s="287"/>
    </row>
    <row r="1451" spans="1:18">
      <c r="A1451" s="92"/>
      <c r="B1451" s="92" t="s">
        <v>1690</v>
      </c>
      <c r="C1451" s="282" t="s">
        <v>75</v>
      </c>
      <c r="D1451" s="283" t="s">
        <v>76</v>
      </c>
      <c r="E1451" s="284" t="s">
        <v>138</v>
      </c>
      <c r="F1451" s="284">
        <v>1</v>
      </c>
      <c r="G1451" s="285">
        <v>15</v>
      </c>
      <c r="H1451" s="285">
        <v>15</v>
      </c>
      <c r="I1451" s="285">
        <v>15</v>
      </c>
      <c r="J1451" s="285"/>
      <c r="K1451" s="285"/>
      <c r="L1451" s="285"/>
      <c r="M1451" s="285"/>
      <c r="N1451" s="285"/>
      <c r="O1451" s="285"/>
      <c r="P1451" s="282"/>
      <c r="Q1451" s="284"/>
      <c r="R1451" s="287"/>
    </row>
    <row r="1452" spans="1:18">
      <c r="A1452" s="92"/>
      <c r="B1452" s="92" t="s">
        <v>1691</v>
      </c>
      <c r="C1452" s="282" t="s">
        <v>315</v>
      </c>
      <c r="D1452" s="283" t="s">
        <v>416</v>
      </c>
      <c r="E1452" s="284" t="s">
        <v>54</v>
      </c>
      <c r="F1452" s="284">
        <v>1</v>
      </c>
      <c r="G1452" s="285">
        <v>1</v>
      </c>
      <c r="H1452" s="285">
        <v>1</v>
      </c>
      <c r="I1452" s="285">
        <v>1</v>
      </c>
      <c r="J1452" s="285"/>
      <c r="K1452" s="285"/>
      <c r="L1452" s="285"/>
      <c r="M1452" s="285"/>
      <c r="N1452" s="285"/>
      <c r="O1452" s="285"/>
      <c r="P1452" s="282"/>
      <c r="Q1452" s="284"/>
      <c r="R1452" s="287"/>
    </row>
    <row r="1453" spans="1:18">
      <c r="A1453" s="40" t="s">
        <v>1692</v>
      </c>
      <c r="B1453" s="41" t="s">
        <v>583</v>
      </c>
      <c r="C1453" s="41" t="s">
        <v>49</v>
      </c>
      <c r="D1453" s="42" t="s">
        <v>50</v>
      </c>
      <c r="E1453" s="43" t="s">
        <v>193</v>
      </c>
      <c r="F1453" s="43">
        <v>360</v>
      </c>
      <c r="G1453" s="44">
        <v>0.013</v>
      </c>
      <c r="H1453" s="44">
        <v>4.68</v>
      </c>
      <c r="I1453" s="44"/>
      <c r="J1453" s="44"/>
      <c r="K1453" s="44"/>
      <c r="L1453" s="44"/>
      <c r="M1453" s="44"/>
      <c r="N1453" s="44"/>
      <c r="O1453" s="44"/>
      <c r="P1453" s="41" t="s">
        <v>188</v>
      </c>
      <c r="Q1453" s="43" t="s">
        <v>1307</v>
      </c>
      <c r="R1453" s="55"/>
    </row>
    <row r="1454" spans="1:18">
      <c r="A1454" s="45"/>
      <c r="B1454" s="41" t="s">
        <v>583</v>
      </c>
      <c r="C1454" s="41" t="s">
        <v>55</v>
      </c>
      <c r="D1454" s="42" t="s">
        <v>56</v>
      </c>
      <c r="E1454" s="43" t="s">
        <v>514</v>
      </c>
      <c r="F1454" s="43">
        <v>140</v>
      </c>
      <c r="G1454" s="44">
        <v>0.032</v>
      </c>
      <c r="H1454" s="44">
        <v>4.48</v>
      </c>
      <c r="I1454" s="44"/>
      <c r="J1454" s="44"/>
      <c r="K1454" s="44"/>
      <c r="L1454" s="44"/>
      <c r="M1454" s="44"/>
      <c r="N1454" s="44"/>
      <c r="O1454" s="44"/>
      <c r="P1454" s="41" t="s">
        <v>188</v>
      </c>
      <c r="Q1454" s="43" t="s">
        <v>1307</v>
      </c>
      <c r="R1454" s="55"/>
    </row>
    <row r="1455" spans="1:18">
      <c r="A1455" s="45"/>
      <c r="B1455" s="41" t="s">
        <v>1162</v>
      </c>
      <c r="C1455" s="41" t="s">
        <v>177</v>
      </c>
      <c r="D1455" s="42" t="s">
        <v>191</v>
      </c>
      <c r="E1455" s="43" t="s">
        <v>28</v>
      </c>
      <c r="F1455" s="43">
        <v>1</v>
      </c>
      <c r="G1455" s="44">
        <v>10</v>
      </c>
      <c r="H1455" s="44">
        <v>10</v>
      </c>
      <c r="I1455" s="44"/>
      <c r="J1455" s="44"/>
      <c r="K1455" s="44"/>
      <c r="L1455" s="44"/>
      <c r="M1455" s="44"/>
      <c r="N1455" s="44"/>
      <c r="O1455" s="44"/>
      <c r="P1455" s="41" t="s">
        <v>188</v>
      </c>
      <c r="Q1455" s="43" t="s">
        <v>1307</v>
      </c>
      <c r="R1455" s="55"/>
    </row>
    <row r="1456" spans="1:18">
      <c r="A1456" s="45"/>
      <c r="B1456" s="41" t="s">
        <v>1693</v>
      </c>
      <c r="C1456" s="41" t="s">
        <v>1694</v>
      </c>
      <c r="D1456" s="42" t="s">
        <v>1695</v>
      </c>
      <c r="E1456" s="43" t="s">
        <v>28</v>
      </c>
      <c r="F1456" s="43">
        <v>1</v>
      </c>
      <c r="G1456" s="44">
        <v>8</v>
      </c>
      <c r="H1456" s="44">
        <v>8</v>
      </c>
      <c r="I1456" s="44"/>
      <c r="J1456" s="44"/>
      <c r="K1456" s="44"/>
      <c r="L1456" s="44"/>
      <c r="M1456" s="44"/>
      <c r="N1456" s="44"/>
      <c r="O1456" s="44"/>
      <c r="P1456" s="41" t="s">
        <v>188</v>
      </c>
      <c r="Q1456" s="43" t="s">
        <v>1307</v>
      </c>
      <c r="R1456" s="55"/>
    </row>
    <row r="1457" spans="1:18">
      <c r="A1457" s="45"/>
      <c r="B1457" s="41" t="s">
        <v>1696</v>
      </c>
      <c r="C1457" s="41" t="s">
        <v>405</v>
      </c>
      <c r="D1457" s="42" t="s">
        <v>244</v>
      </c>
      <c r="E1457" s="43" t="s">
        <v>28</v>
      </c>
      <c r="F1457" s="43">
        <v>1</v>
      </c>
      <c r="G1457" s="44">
        <v>26</v>
      </c>
      <c r="H1457" s="44">
        <v>26</v>
      </c>
      <c r="I1457" s="44"/>
      <c r="J1457" s="44"/>
      <c r="K1457" s="44"/>
      <c r="L1457" s="44"/>
      <c r="M1457" s="44"/>
      <c r="N1457" s="44"/>
      <c r="O1457" s="44"/>
      <c r="P1457" s="41" t="s">
        <v>188</v>
      </c>
      <c r="Q1457" s="43" t="s">
        <v>1307</v>
      </c>
      <c r="R1457" s="55"/>
    </row>
    <row r="1458" spans="1:18">
      <c r="A1458" s="45"/>
      <c r="B1458" s="41" t="s">
        <v>1697</v>
      </c>
      <c r="C1458" s="41" t="s">
        <v>827</v>
      </c>
      <c r="D1458" s="42" t="s">
        <v>828</v>
      </c>
      <c r="E1458" s="43" t="s">
        <v>28</v>
      </c>
      <c r="F1458" s="43">
        <v>1</v>
      </c>
      <c r="G1458" s="44">
        <v>15</v>
      </c>
      <c r="H1458" s="44">
        <v>15</v>
      </c>
      <c r="I1458" s="44"/>
      <c r="J1458" s="44"/>
      <c r="K1458" s="44"/>
      <c r="L1458" s="44"/>
      <c r="M1458" s="44"/>
      <c r="N1458" s="44"/>
      <c r="O1458" s="44"/>
      <c r="P1458" s="41" t="s">
        <v>188</v>
      </c>
      <c r="Q1458" s="43" t="s">
        <v>1307</v>
      </c>
      <c r="R1458" s="55"/>
    </row>
    <row r="1459" spans="1:18">
      <c r="A1459" s="45"/>
      <c r="B1459" s="41" t="s">
        <v>1698</v>
      </c>
      <c r="C1459" s="41" t="s">
        <v>169</v>
      </c>
      <c r="D1459" s="42" t="s">
        <v>488</v>
      </c>
      <c r="E1459" s="43" t="s">
        <v>28</v>
      </c>
      <c r="F1459" s="43">
        <v>1</v>
      </c>
      <c r="G1459" s="44">
        <v>18</v>
      </c>
      <c r="H1459" s="44">
        <v>18</v>
      </c>
      <c r="I1459" s="44"/>
      <c r="J1459" s="44"/>
      <c r="K1459" s="44"/>
      <c r="L1459" s="44"/>
      <c r="M1459" s="44"/>
      <c r="N1459" s="44"/>
      <c r="O1459" s="44"/>
      <c r="P1459" s="41" t="s">
        <v>188</v>
      </c>
      <c r="Q1459" s="43" t="s">
        <v>1307</v>
      </c>
      <c r="R1459" s="55"/>
    </row>
    <row r="1460" spans="1:18">
      <c r="A1460" s="45"/>
      <c r="B1460" s="41" t="s">
        <v>1699</v>
      </c>
      <c r="C1460" s="41" t="s">
        <v>75</v>
      </c>
      <c r="D1460" s="42" t="s">
        <v>76</v>
      </c>
      <c r="E1460" s="51" t="s">
        <v>42</v>
      </c>
      <c r="F1460" s="51">
        <v>1</v>
      </c>
      <c r="G1460" s="44">
        <v>91.4</v>
      </c>
      <c r="H1460" s="44">
        <v>91.4</v>
      </c>
      <c r="I1460" s="44"/>
      <c r="J1460" s="44"/>
      <c r="K1460" s="44"/>
      <c r="L1460" s="44"/>
      <c r="M1460" s="44"/>
      <c r="N1460" s="44"/>
      <c r="O1460" s="44"/>
      <c r="P1460" s="41" t="s">
        <v>188</v>
      </c>
      <c r="Q1460" s="43" t="s">
        <v>1307</v>
      </c>
      <c r="R1460" s="55"/>
    </row>
    <row r="1461" spans="1:18">
      <c r="A1461" s="45"/>
      <c r="B1461" s="41" t="s">
        <v>1700</v>
      </c>
      <c r="C1461" s="41" t="s">
        <v>85</v>
      </c>
      <c r="D1461" s="42" t="s">
        <v>86</v>
      </c>
      <c r="E1461" s="51" t="s">
        <v>143</v>
      </c>
      <c r="F1461" s="51">
        <v>1</v>
      </c>
      <c r="G1461" s="44">
        <v>24</v>
      </c>
      <c r="H1461" s="44">
        <v>24</v>
      </c>
      <c r="I1461" s="44"/>
      <c r="J1461" s="44"/>
      <c r="K1461" s="44"/>
      <c r="L1461" s="44"/>
      <c r="M1461" s="44"/>
      <c r="N1461" s="44"/>
      <c r="O1461" s="44"/>
      <c r="P1461" s="41" t="s">
        <v>188</v>
      </c>
      <c r="Q1461" s="43" t="s">
        <v>1307</v>
      </c>
      <c r="R1461" s="55"/>
    </row>
    <row r="1462" spans="1:18">
      <c r="A1462" s="45"/>
      <c r="B1462" s="41" t="s">
        <v>1700</v>
      </c>
      <c r="C1462" s="41" t="s">
        <v>85</v>
      </c>
      <c r="D1462" s="42" t="s">
        <v>86</v>
      </c>
      <c r="E1462" s="51" t="s">
        <v>143</v>
      </c>
      <c r="F1462" s="51">
        <v>1</v>
      </c>
      <c r="G1462" s="44">
        <v>18</v>
      </c>
      <c r="H1462" s="44">
        <v>18</v>
      </c>
      <c r="I1462" s="44"/>
      <c r="J1462" s="44"/>
      <c r="K1462" s="44"/>
      <c r="L1462" s="44"/>
      <c r="M1462" s="44"/>
      <c r="N1462" s="44"/>
      <c r="O1462" s="44"/>
      <c r="P1462" s="41" t="s">
        <v>188</v>
      </c>
      <c r="Q1462" s="43" t="s">
        <v>1307</v>
      </c>
      <c r="R1462" s="55"/>
    </row>
    <row r="1463" spans="1:18">
      <c r="A1463" s="45"/>
      <c r="B1463" s="41" t="s">
        <v>1701</v>
      </c>
      <c r="C1463" s="41" t="s">
        <v>36</v>
      </c>
      <c r="D1463" s="42" t="s">
        <v>625</v>
      </c>
      <c r="E1463" s="51" t="s">
        <v>42</v>
      </c>
      <c r="F1463" s="51">
        <v>1</v>
      </c>
      <c r="G1463" s="44">
        <v>12.8</v>
      </c>
      <c r="H1463" s="44">
        <v>12.8</v>
      </c>
      <c r="I1463" s="44"/>
      <c r="J1463" s="44"/>
      <c r="K1463" s="44"/>
      <c r="L1463" s="44"/>
      <c r="M1463" s="44"/>
      <c r="N1463" s="44"/>
      <c r="O1463" s="44"/>
      <c r="P1463" s="41" t="s">
        <v>188</v>
      </c>
      <c r="Q1463" s="43" t="s">
        <v>1307</v>
      </c>
      <c r="R1463" s="55"/>
    </row>
    <row r="1464" spans="1:18">
      <c r="A1464" s="45"/>
      <c r="B1464" s="41" t="s">
        <v>1701</v>
      </c>
      <c r="C1464" s="41" t="s">
        <v>497</v>
      </c>
      <c r="D1464" s="42" t="s">
        <v>1702</v>
      </c>
      <c r="E1464" s="51" t="s">
        <v>28</v>
      </c>
      <c r="F1464" s="51">
        <v>1</v>
      </c>
      <c r="G1464" s="44">
        <v>4</v>
      </c>
      <c r="H1464" s="44">
        <v>4</v>
      </c>
      <c r="I1464" s="44"/>
      <c r="J1464" s="44"/>
      <c r="K1464" s="44"/>
      <c r="L1464" s="44"/>
      <c r="M1464" s="44"/>
      <c r="N1464" s="44"/>
      <c r="O1464" s="44"/>
      <c r="P1464" s="41" t="s">
        <v>188</v>
      </c>
      <c r="Q1464" s="43" t="s">
        <v>1307</v>
      </c>
      <c r="R1464" s="55"/>
    </row>
    <row r="1465" spans="1:18">
      <c r="A1465" s="56"/>
      <c r="B1465" s="41" t="s">
        <v>1701</v>
      </c>
      <c r="C1465" s="41" t="s">
        <v>166</v>
      </c>
      <c r="D1465" s="42" t="s">
        <v>229</v>
      </c>
      <c r="E1465" s="51" t="s">
        <v>28</v>
      </c>
      <c r="F1465" s="51">
        <v>1</v>
      </c>
      <c r="G1465" s="44">
        <v>48</v>
      </c>
      <c r="H1465" s="44">
        <v>48</v>
      </c>
      <c r="I1465" s="44"/>
      <c r="J1465" s="44"/>
      <c r="K1465" s="44"/>
      <c r="L1465" s="44"/>
      <c r="M1465" s="44"/>
      <c r="N1465" s="44"/>
      <c r="O1465" s="44"/>
      <c r="P1465" s="41" t="s">
        <v>188</v>
      </c>
      <c r="Q1465" s="43" t="s">
        <v>1307</v>
      </c>
      <c r="R1465" s="55"/>
    </row>
    <row r="1466" spans="1:18">
      <c r="A1466" s="41" t="s">
        <v>1703</v>
      </c>
      <c r="B1466" s="41" t="s">
        <v>1704</v>
      </c>
      <c r="C1466" s="41" t="s">
        <v>284</v>
      </c>
      <c r="D1466" s="42" t="s">
        <v>285</v>
      </c>
      <c r="E1466" s="43" t="s">
        <v>42</v>
      </c>
      <c r="F1466" s="43">
        <v>1</v>
      </c>
      <c r="G1466" s="44">
        <v>42.0046</v>
      </c>
      <c r="H1466" s="44">
        <v>42.0046</v>
      </c>
      <c r="I1466" s="44">
        <v>42.0046</v>
      </c>
      <c r="J1466" s="44"/>
      <c r="K1466" s="44"/>
      <c r="L1466" s="44"/>
      <c r="M1466" s="44"/>
      <c r="N1466" s="44"/>
      <c r="O1466" s="44"/>
      <c r="P1466" s="41" t="s">
        <v>154</v>
      </c>
      <c r="Q1466" s="43">
        <v>20190114</v>
      </c>
      <c r="R1466" s="66"/>
    </row>
    <row r="1467" spans="1:18">
      <c r="A1467" s="41"/>
      <c r="B1467" s="41" t="s">
        <v>1705</v>
      </c>
      <c r="C1467" s="41" t="s">
        <v>157</v>
      </c>
      <c r="D1467" s="42" t="s">
        <v>156</v>
      </c>
      <c r="E1467" s="43" t="s">
        <v>128</v>
      </c>
      <c r="F1467" s="43">
        <v>10</v>
      </c>
      <c r="G1467" s="44">
        <v>0.68</v>
      </c>
      <c r="H1467" s="44">
        <v>6.8</v>
      </c>
      <c r="I1467" s="44">
        <v>6.8</v>
      </c>
      <c r="J1467" s="44"/>
      <c r="K1467" s="44"/>
      <c r="L1467" s="44"/>
      <c r="M1467" s="44"/>
      <c r="N1467" s="44"/>
      <c r="O1467" s="44"/>
      <c r="P1467" s="41" t="s">
        <v>154</v>
      </c>
      <c r="Q1467" s="43">
        <v>20190114</v>
      </c>
      <c r="R1467" s="66"/>
    </row>
    <row r="1468" spans="1:18">
      <c r="A1468" s="41"/>
      <c r="B1468" s="41" t="s">
        <v>288</v>
      </c>
      <c r="C1468" s="41" t="s">
        <v>184</v>
      </c>
      <c r="D1468" s="42" t="s">
        <v>238</v>
      </c>
      <c r="E1468" s="43" t="s">
        <v>128</v>
      </c>
      <c r="F1468" s="43">
        <v>3</v>
      </c>
      <c r="G1468" s="44">
        <v>0.55</v>
      </c>
      <c r="H1468" s="44">
        <v>1.65</v>
      </c>
      <c r="I1468" s="44">
        <v>1.65</v>
      </c>
      <c r="J1468" s="44"/>
      <c r="K1468" s="44"/>
      <c r="L1468" s="44"/>
      <c r="M1468" s="44"/>
      <c r="N1468" s="44"/>
      <c r="O1468" s="44"/>
      <c r="P1468" s="41" t="s">
        <v>154</v>
      </c>
      <c r="Q1468" s="43">
        <v>20190201</v>
      </c>
      <c r="R1468" s="66"/>
    </row>
    <row r="1469" spans="1:18">
      <c r="A1469" s="41"/>
      <c r="B1469" s="41" t="s">
        <v>1706</v>
      </c>
      <c r="C1469" s="41" t="s">
        <v>184</v>
      </c>
      <c r="D1469" s="42" t="s">
        <v>238</v>
      </c>
      <c r="E1469" s="43" t="s">
        <v>42</v>
      </c>
      <c r="F1469" s="43">
        <v>1</v>
      </c>
      <c r="G1469" s="44">
        <v>49.73</v>
      </c>
      <c r="H1469" s="44">
        <v>49.73</v>
      </c>
      <c r="I1469" s="44">
        <v>49.73</v>
      </c>
      <c r="J1469" s="44"/>
      <c r="K1469" s="44"/>
      <c r="L1469" s="44"/>
      <c r="M1469" s="44"/>
      <c r="N1469" s="44"/>
      <c r="O1469" s="44"/>
      <c r="P1469" s="41" t="s">
        <v>154</v>
      </c>
      <c r="Q1469" s="43">
        <v>20190305</v>
      </c>
      <c r="R1469" s="66"/>
    </row>
    <row r="1470" spans="1:18">
      <c r="A1470" s="41"/>
      <c r="B1470" s="41" t="s">
        <v>125</v>
      </c>
      <c r="C1470" s="41" t="s">
        <v>169</v>
      </c>
      <c r="D1470" s="42" t="s">
        <v>488</v>
      </c>
      <c r="E1470" s="43" t="s">
        <v>42</v>
      </c>
      <c r="F1470" s="43">
        <v>1</v>
      </c>
      <c r="G1470" s="44">
        <v>4.38</v>
      </c>
      <c r="H1470" s="44">
        <v>4.38</v>
      </c>
      <c r="I1470" s="44">
        <v>4.38</v>
      </c>
      <c r="J1470" s="44"/>
      <c r="K1470" s="44"/>
      <c r="L1470" s="44"/>
      <c r="M1470" s="44"/>
      <c r="N1470" s="44"/>
      <c r="O1470" s="44"/>
      <c r="P1470" s="41" t="s">
        <v>154</v>
      </c>
      <c r="Q1470" s="43">
        <v>20191001</v>
      </c>
      <c r="R1470" s="66"/>
    </row>
    <row r="1471" spans="1:18">
      <c r="A1471" s="41"/>
      <c r="B1471" s="41" t="s">
        <v>65</v>
      </c>
      <c r="C1471" s="41" t="s">
        <v>164</v>
      </c>
      <c r="D1471" s="42" t="s">
        <v>163</v>
      </c>
      <c r="E1471" s="43" t="s">
        <v>28</v>
      </c>
      <c r="F1471" s="43">
        <v>1</v>
      </c>
      <c r="G1471" s="44">
        <v>0.42</v>
      </c>
      <c r="H1471" s="44">
        <v>0.42</v>
      </c>
      <c r="I1471" s="44">
        <v>0.42</v>
      </c>
      <c r="J1471" s="44"/>
      <c r="K1471" s="44"/>
      <c r="L1471" s="44"/>
      <c r="M1471" s="44"/>
      <c r="N1471" s="44"/>
      <c r="O1471" s="44"/>
      <c r="P1471" s="41" t="s">
        <v>154</v>
      </c>
      <c r="Q1471" s="43">
        <v>20191001</v>
      </c>
      <c r="R1471" s="66"/>
    </row>
    <row r="1472" spans="1:18">
      <c r="A1472" s="41"/>
      <c r="B1472" s="41" t="s">
        <v>134</v>
      </c>
      <c r="C1472" s="41" t="s">
        <v>1015</v>
      </c>
      <c r="D1472" s="42" t="s">
        <v>1016</v>
      </c>
      <c r="E1472" s="43" t="s">
        <v>128</v>
      </c>
      <c r="F1472" s="43">
        <v>1</v>
      </c>
      <c r="G1472" s="44">
        <v>0.65</v>
      </c>
      <c r="H1472" s="44">
        <v>0.65</v>
      </c>
      <c r="I1472" s="44">
        <v>0.65</v>
      </c>
      <c r="J1472" s="44"/>
      <c r="K1472" s="44"/>
      <c r="L1472" s="44"/>
      <c r="M1472" s="44"/>
      <c r="N1472" s="44"/>
      <c r="O1472" s="44"/>
      <c r="P1472" s="41" t="s">
        <v>154</v>
      </c>
      <c r="Q1472" s="43">
        <v>20191001</v>
      </c>
      <c r="R1472" s="66"/>
    </row>
    <row r="1473" spans="1:18">
      <c r="A1473" s="41"/>
      <c r="B1473" s="41" t="s">
        <v>134</v>
      </c>
      <c r="C1473" s="41" t="s">
        <v>157</v>
      </c>
      <c r="D1473" s="42" t="s">
        <v>156</v>
      </c>
      <c r="E1473" s="43" t="s">
        <v>128</v>
      </c>
      <c r="F1473" s="43">
        <v>10</v>
      </c>
      <c r="G1473" s="44">
        <v>0.665</v>
      </c>
      <c r="H1473" s="44">
        <v>6.65</v>
      </c>
      <c r="I1473" s="44">
        <v>6.65</v>
      </c>
      <c r="J1473" s="44"/>
      <c r="K1473" s="44"/>
      <c r="L1473" s="44"/>
      <c r="M1473" s="44"/>
      <c r="N1473" s="44"/>
      <c r="O1473" s="44"/>
      <c r="P1473" s="41" t="s">
        <v>154</v>
      </c>
      <c r="Q1473" s="43">
        <v>20191001</v>
      </c>
      <c r="R1473" s="66"/>
    </row>
    <row r="1474" spans="1:18">
      <c r="A1474" s="41"/>
      <c r="B1474" s="41" t="s">
        <v>1707</v>
      </c>
      <c r="C1474" s="41" t="s">
        <v>210</v>
      </c>
      <c r="D1474" s="42" t="s">
        <v>211</v>
      </c>
      <c r="E1474" s="43" t="s">
        <v>42</v>
      </c>
      <c r="F1474" s="43">
        <v>1</v>
      </c>
      <c r="G1474" s="44">
        <v>0.8353</v>
      </c>
      <c r="H1474" s="44">
        <v>0.8353</v>
      </c>
      <c r="I1474" s="44">
        <v>0.8353</v>
      </c>
      <c r="J1474" s="44"/>
      <c r="K1474" s="44"/>
      <c r="L1474" s="44"/>
      <c r="M1474" s="44"/>
      <c r="N1474" s="44"/>
      <c r="O1474" s="44"/>
      <c r="P1474" s="41" t="s">
        <v>154</v>
      </c>
      <c r="Q1474" s="43">
        <v>20191001</v>
      </c>
      <c r="R1474" s="66"/>
    </row>
    <row r="1475" spans="1:18">
      <c r="A1475" s="41"/>
      <c r="B1475" s="41" t="s">
        <v>68</v>
      </c>
      <c r="C1475" s="41" t="s">
        <v>69</v>
      </c>
      <c r="D1475" s="42" t="s">
        <v>70</v>
      </c>
      <c r="E1475" s="43" t="s">
        <v>42</v>
      </c>
      <c r="F1475" s="43">
        <v>1</v>
      </c>
      <c r="G1475" s="44">
        <v>2.1236</v>
      </c>
      <c r="H1475" s="44">
        <v>2.1236</v>
      </c>
      <c r="I1475" s="44">
        <v>2.1236</v>
      </c>
      <c r="J1475" s="44"/>
      <c r="K1475" s="44"/>
      <c r="L1475" s="44"/>
      <c r="M1475" s="44"/>
      <c r="N1475" s="44"/>
      <c r="O1475" s="44"/>
      <c r="P1475" s="41" t="s">
        <v>154</v>
      </c>
      <c r="Q1475" s="43">
        <v>20191001</v>
      </c>
      <c r="R1475" s="66"/>
    </row>
    <row r="1476" spans="1:18">
      <c r="A1476" s="41"/>
      <c r="B1476" s="41" t="s">
        <v>1708</v>
      </c>
      <c r="C1476" s="41" t="s">
        <v>164</v>
      </c>
      <c r="D1476" s="42" t="s">
        <v>163</v>
      </c>
      <c r="E1476" s="43" t="s">
        <v>128</v>
      </c>
      <c r="F1476" s="43">
        <v>4</v>
      </c>
      <c r="G1476" s="44">
        <v>0.6</v>
      </c>
      <c r="H1476" s="44">
        <v>2.4</v>
      </c>
      <c r="I1476" s="44">
        <v>2.4</v>
      </c>
      <c r="J1476" s="44"/>
      <c r="K1476" s="44"/>
      <c r="L1476" s="44"/>
      <c r="M1476" s="44"/>
      <c r="N1476" s="44"/>
      <c r="O1476" s="44"/>
      <c r="P1476" s="41" t="s">
        <v>154</v>
      </c>
      <c r="Q1476" s="43">
        <v>20191001</v>
      </c>
      <c r="R1476" s="66"/>
    </row>
    <row r="1477" spans="1:18">
      <c r="A1477" s="41"/>
      <c r="B1477" s="41" t="s">
        <v>125</v>
      </c>
      <c r="C1477" s="41" t="s">
        <v>169</v>
      </c>
      <c r="D1477" s="42" t="s">
        <v>488</v>
      </c>
      <c r="E1477" s="43" t="s">
        <v>42</v>
      </c>
      <c r="F1477" s="43">
        <v>1</v>
      </c>
      <c r="G1477" s="44">
        <v>10</v>
      </c>
      <c r="H1477" s="44">
        <v>10</v>
      </c>
      <c r="I1477" s="44">
        <v>10</v>
      </c>
      <c r="J1477" s="44"/>
      <c r="K1477" s="44"/>
      <c r="L1477" s="44"/>
      <c r="M1477" s="44"/>
      <c r="N1477" s="44"/>
      <c r="O1477" s="44"/>
      <c r="P1477" s="41" t="s">
        <v>154</v>
      </c>
      <c r="Q1477" s="43">
        <v>20191001</v>
      </c>
      <c r="R1477" s="66"/>
    </row>
    <row r="1478" spans="1:18">
      <c r="A1478" s="41"/>
      <c r="B1478" s="41" t="s">
        <v>288</v>
      </c>
      <c r="C1478" s="41" t="s">
        <v>184</v>
      </c>
      <c r="D1478" s="42" t="s">
        <v>238</v>
      </c>
      <c r="E1478" s="43" t="s">
        <v>128</v>
      </c>
      <c r="F1478" s="43">
        <v>10</v>
      </c>
      <c r="G1478" s="44">
        <v>0.55</v>
      </c>
      <c r="H1478" s="44">
        <v>5.5</v>
      </c>
      <c r="I1478" s="44">
        <v>5.5</v>
      </c>
      <c r="J1478" s="44"/>
      <c r="K1478" s="44"/>
      <c r="L1478" s="44"/>
      <c r="M1478" s="44"/>
      <c r="N1478" s="44"/>
      <c r="O1478" s="44"/>
      <c r="P1478" s="41" t="s">
        <v>154</v>
      </c>
      <c r="Q1478" s="43">
        <v>20191001</v>
      </c>
      <c r="R1478" s="66"/>
    </row>
    <row r="1479" spans="1:18">
      <c r="A1479" s="41"/>
      <c r="B1479" s="41" t="s">
        <v>68</v>
      </c>
      <c r="C1479" s="41" t="s">
        <v>69</v>
      </c>
      <c r="D1479" s="42" t="s">
        <v>70</v>
      </c>
      <c r="E1479" s="43" t="s">
        <v>42</v>
      </c>
      <c r="F1479" s="43">
        <v>1</v>
      </c>
      <c r="G1479" s="44">
        <v>4</v>
      </c>
      <c r="H1479" s="44">
        <v>4</v>
      </c>
      <c r="I1479" s="44">
        <v>4</v>
      </c>
      <c r="J1479" s="44"/>
      <c r="K1479" s="44"/>
      <c r="L1479" s="44"/>
      <c r="M1479" s="44"/>
      <c r="N1479" s="44"/>
      <c r="O1479" s="44"/>
      <c r="P1479" s="41" t="s">
        <v>154</v>
      </c>
      <c r="Q1479" s="43">
        <v>20191001</v>
      </c>
      <c r="R1479" s="66"/>
    </row>
    <row r="1480" spans="1:18">
      <c r="A1480" s="41"/>
      <c r="B1480" s="41" t="s">
        <v>134</v>
      </c>
      <c r="C1480" s="41" t="s">
        <v>171</v>
      </c>
      <c r="D1480" s="42" t="s">
        <v>345</v>
      </c>
      <c r="E1480" s="43" t="s">
        <v>128</v>
      </c>
      <c r="F1480" s="43">
        <v>10</v>
      </c>
      <c r="G1480" s="44">
        <v>0.14</v>
      </c>
      <c r="H1480" s="44">
        <v>1.4</v>
      </c>
      <c r="I1480" s="44">
        <v>1.4</v>
      </c>
      <c r="J1480" s="44"/>
      <c r="K1480" s="44"/>
      <c r="L1480" s="44"/>
      <c r="M1480" s="44"/>
      <c r="N1480" s="44"/>
      <c r="O1480" s="44"/>
      <c r="P1480" s="41" t="s">
        <v>154</v>
      </c>
      <c r="Q1480" s="43">
        <v>20191001</v>
      </c>
      <c r="R1480" s="66"/>
    </row>
    <row r="1481" spans="1:18">
      <c r="A1481" s="41"/>
      <c r="B1481" s="41" t="s">
        <v>1709</v>
      </c>
      <c r="C1481" s="41" t="s">
        <v>153</v>
      </c>
      <c r="D1481" s="42" t="s">
        <v>152</v>
      </c>
      <c r="E1481" s="43" t="s">
        <v>42</v>
      </c>
      <c r="F1481" s="43">
        <v>1</v>
      </c>
      <c r="G1481" s="44">
        <v>178.28896</v>
      </c>
      <c r="H1481" s="44">
        <v>178.28896</v>
      </c>
      <c r="I1481" s="44">
        <v>178.28896</v>
      </c>
      <c r="J1481" s="44"/>
      <c r="K1481" s="44"/>
      <c r="L1481" s="44"/>
      <c r="M1481" s="44"/>
      <c r="N1481" s="44"/>
      <c r="O1481" s="44"/>
      <c r="P1481" s="41" t="s">
        <v>154</v>
      </c>
      <c r="Q1481" s="43">
        <v>20190101</v>
      </c>
      <c r="R1481" s="66"/>
    </row>
    <row r="1482" spans="1:18">
      <c r="A1482" s="41"/>
      <c r="B1482" s="41" t="s">
        <v>1710</v>
      </c>
      <c r="C1482" s="41" t="s">
        <v>75</v>
      </c>
      <c r="D1482" s="42" t="s">
        <v>76</v>
      </c>
      <c r="E1482" s="43" t="s">
        <v>42</v>
      </c>
      <c r="F1482" s="43">
        <v>1</v>
      </c>
      <c r="G1482" s="44">
        <v>237.71104</v>
      </c>
      <c r="H1482" s="44">
        <v>237.71104</v>
      </c>
      <c r="I1482" s="44">
        <v>237.71104</v>
      </c>
      <c r="J1482" s="44"/>
      <c r="K1482" s="44"/>
      <c r="L1482" s="44"/>
      <c r="M1482" s="44"/>
      <c r="N1482" s="44"/>
      <c r="O1482" s="44"/>
      <c r="P1482" s="41" t="s">
        <v>154</v>
      </c>
      <c r="Q1482" s="43">
        <v>20190901</v>
      </c>
      <c r="R1482" s="66"/>
    </row>
    <row r="1483" spans="1:18">
      <c r="A1483" s="40" t="s">
        <v>1711</v>
      </c>
      <c r="B1483" s="41" t="s">
        <v>522</v>
      </c>
      <c r="C1483" s="41" t="s">
        <v>210</v>
      </c>
      <c r="D1483" s="42" t="s">
        <v>211</v>
      </c>
      <c r="E1483" s="43" t="s">
        <v>42</v>
      </c>
      <c r="F1483" s="43">
        <v>1</v>
      </c>
      <c r="G1483" s="44">
        <v>2</v>
      </c>
      <c r="H1483" s="44">
        <v>2</v>
      </c>
      <c r="I1483" s="44"/>
      <c r="J1483" s="44"/>
      <c r="K1483" s="44"/>
      <c r="L1483" s="44">
        <v>2</v>
      </c>
      <c r="M1483" s="44"/>
      <c r="N1483" s="44"/>
      <c r="O1483" s="44"/>
      <c r="P1483" s="41" t="s">
        <v>1712</v>
      </c>
      <c r="Q1483" s="43" t="s">
        <v>1713</v>
      </c>
      <c r="R1483" s="55" t="s">
        <v>652</v>
      </c>
    </row>
    <row r="1484" spans="1:18">
      <c r="A1484" s="45"/>
      <c r="B1484" s="41" t="s">
        <v>1714</v>
      </c>
      <c r="C1484" s="41" t="s">
        <v>26</v>
      </c>
      <c r="D1484" s="42" t="s">
        <v>27</v>
      </c>
      <c r="E1484" s="43" t="s">
        <v>42</v>
      </c>
      <c r="F1484" s="43">
        <v>1</v>
      </c>
      <c r="G1484" s="44">
        <v>108</v>
      </c>
      <c r="H1484" s="44">
        <v>108</v>
      </c>
      <c r="I1484" s="44">
        <v>108</v>
      </c>
      <c r="J1484" s="44"/>
      <c r="K1484" s="44"/>
      <c r="L1484" s="44"/>
      <c r="M1484" s="44"/>
      <c r="N1484" s="44"/>
      <c r="O1484" s="44"/>
      <c r="P1484" s="41" t="s">
        <v>1715</v>
      </c>
      <c r="Q1484" s="43" t="s">
        <v>1203</v>
      </c>
      <c r="R1484" s="55" t="s">
        <v>1158</v>
      </c>
    </row>
    <row r="1485" spans="1:18">
      <c r="A1485" s="45"/>
      <c r="B1485" s="41" t="s">
        <v>1716</v>
      </c>
      <c r="C1485" s="41" t="s">
        <v>171</v>
      </c>
      <c r="D1485" s="42" t="s">
        <v>345</v>
      </c>
      <c r="E1485" s="43" t="s">
        <v>128</v>
      </c>
      <c r="F1485" s="43">
        <v>1</v>
      </c>
      <c r="G1485" s="44">
        <v>0.63</v>
      </c>
      <c r="H1485" s="44">
        <v>0.63</v>
      </c>
      <c r="I1485" s="44"/>
      <c r="J1485" s="44"/>
      <c r="K1485" s="44"/>
      <c r="L1485" s="44">
        <v>0.63</v>
      </c>
      <c r="M1485" s="44"/>
      <c r="N1485" s="44"/>
      <c r="O1485" s="44"/>
      <c r="P1485" s="41" t="s">
        <v>1717</v>
      </c>
      <c r="Q1485" s="43" t="s">
        <v>1718</v>
      </c>
      <c r="R1485" s="55" t="s">
        <v>652</v>
      </c>
    </row>
    <row r="1486" spans="1:18">
      <c r="A1486" s="45"/>
      <c r="B1486" s="41" t="s">
        <v>941</v>
      </c>
      <c r="C1486" s="41" t="s">
        <v>49</v>
      </c>
      <c r="D1486" s="42" t="s">
        <v>50</v>
      </c>
      <c r="E1486" s="43" t="s">
        <v>28</v>
      </c>
      <c r="F1486" s="43">
        <v>1</v>
      </c>
      <c r="G1486" s="44">
        <v>6</v>
      </c>
      <c r="H1486" s="44">
        <v>6</v>
      </c>
      <c r="I1486" s="44"/>
      <c r="J1486" s="44"/>
      <c r="K1486" s="44"/>
      <c r="L1486" s="44">
        <v>6</v>
      </c>
      <c r="M1486" s="44"/>
      <c r="N1486" s="44"/>
      <c r="O1486" s="44"/>
      <c r="P1486" s="41" t="s">
        <v>1719</v>
      </c>
      <c r="Q1486" s="43" t="s">
        <v>1718</v>
      </c>
      <c r="R1486" s="55" t="s">
        <v>1720</v>
      </c>
    </row>
    <row r="1487" spans="1:18">
      <c r="A1487" s="45"/>
      <c r="B1487" s="41" t="s">
        <v>1004</v>
      </c>
      <c r="C1487" s="41" t="s">
        <v>184</v>
      </c>
      <c r="D1487" s="42" t="s">
        <v>238</v>
      </c>
      <c r="E1487" s="43" t="s">
        <v>28</v>
      </c>
      <c r="F1487" s="43"/>
      <c r="G1487" s="44"/>
      <c r="H1487" s="44">
        <v>4.5</v>
      </c>
      <c r="I1487" s="44"/>
      <c r="J1487" s="44"/>
      <c r="K1487" s="44"/>
      <c r="L1487" s="44">
        <v>4.5</v>
      </c>
      <c r="M1487" s="44"/>
      <c r="N1487" s="44"/>
      <c r="O1487" s="44"/>
      <c r="P1487" s="41" t="s">
        <v>1721</v>
      </c>
      <c r="Q1487" s="43" t="s">
        <v>1718</v>
      </c>
      <c r="R1487" s="55" t="s">
        <v>652</v>
      </c>
    </row>
    <row r="1488" spans="1:18">
      <c r="A1488" s="45"/>
      <c r="B1488" s="41" t="s">
        <v>583</v>
      </c>
      <c r="C1488" s="41" t="s">
        <v>49</v>
      </c>
      <c r="D1488" s="42" t="s">
        <v>50</v>
      </c>
      <c r="E1488" s="43" t="s">
        <v>28</v>
      </c>
      <c r="F1488" s="43">
        <v>1</v>
      </c>
      <c r="G1488" s="44">
        <v>5</v>
      </c>
      <c r="H1488" s="44">
        <v>5</v>
      </c>
      <c r="I1488" s="44"/>
      <c r="J1488" s="44"/>
      <c r="K1488" s="44"/>
      <c r="L1488" s="44">
        <v>5</v>
      </c>
      <c r="M1488" s="44"/>
      <c r="N1488" s="44"/>
      <c r="O1488" s="44"/>
      <c r="P1488" s="41" t="s">
        <v>1722</v>
      </c>
      <c r="Q1488" s="43" t="s">
        <v>1713</v>
      </c>
      <c r="R1488" s="55" t="s">
        <v>1720</v>
      </c>
    </row>
    <row r="1489" spans="1:18">
      <c r="A1489" s="45"/>
      <c r="B1489" s="41" t="s">
        <v>583</v>
      </c>
      <c r="C1489" s="41" t="s">
        <v>49</v>
      </c>
      <c r="D1489" s="42" t="s">
        <v>50</v>
      </c>
      <c r="E1489" s="43" t="s">
        <v>28</v>
      </c>
      <c r="F1489" s="43">
        <v>1</v>
      </c>
      <c r="G1489" s="44">
        <v>9</v>
      </c>
      <c r="H1489" s="44">
        <v>9</v>
      </c>
      <c r="I1489" s="44"/>
      <c r="J1489" s="44"/>
      <c r="K1489" s="44"/>
      <c r="L1489" s="44">
        <v>9</v>
      </c>
      <c r="M1489" s="44"/>
      <c r="N1489" s="44"/>
      <c r="O1489" s="44"/>
      <c r="P1489" s="41"/>
      <c r="Q1489" s="43" t="s">
        <v>809</v>
      </c>
      <c r="R1489" s="55"/>
    </row>
    <row r="1490" spans="1:18">
      <c r="A1490" s="45"/>
      <c r="B1490" s="41" t="s">
        <v>56</v>
      </c>
      <c r="C1490" s="41" t="s">
        <v>55</v>
      </c>
      <c r="D1490" s="42" t="s">
        <v>56</v>
      </c>
      <c r="E1490" s="43" t="s">
        <v>28</v>
      </c>
      <c r="F1490" s="43">
        <v>1</v>
      </c>
      <c r="G1490" s="44">
        <v>2.5</v>
      </c>
      <c r="H1490" s="44">
        <v>2.5</v>
      </c>
      <c r="I1490" s="44"/>
      <c r="J1490" s="44"/>
      <c r="K1490" s="44"/>
      <c r="L1490" s="44">
        <v>2.5</v>
      </c>
      <c r="M1490" s="44"/>
      <c r="N1490" s="44"/>
      <c r="O1490" s="44"/>
      <c r="P1490" s="41"/>
      <c r="Q1490" s="43" t="s">
        <v>809</v>
      </c>
      <c r="R1490" s="55"/>
    </row>
    <row r="1491" spans="1:18">
      <c r="A1491" s="45"/>
      <c r="B1491" s="41" t="s">
        <v>522</v>
      </c>
      <c r="C1491" s="41" t="s">
        <v>210</v>
      </c>
      <c r="D1491" s="42" t="s">
        <v>211</v>
      </c>
      <c r="E1491" s="43" t="s">
        <v>42</v>
      </c>
      <c r="F1491" s="43">
        <v>1</v>
      </c>
      <c r="G1491" s="44">
        <v>2</v>
      </c>
      <c r="H1491" s="44">
        <v>2</v>
      </c>
      <c r="I1491" s="44"/>
      <c r="J1491" s="44"/>
      <c r="K1491" s="44"/>
      <c r="L1491" s="44">
        <v>2</v>
      </c>
      <c r="M1491" s="44"/>
      <c r="N1491" s="44"/>
      <c r="O1491" s="44"/>
      <c r="P1491" s="41"/>
      <c r="Q1491" s="43" t="s">
        <v>809</v>
      </c>
      <c r="R1491" s="55"/>
    </row>
    <row r="1492" spans="1:18">
      <c r="A1492" s="45"/>
      <c r="B1492" s="41" t="s">
        <v>168</v>
      </c>
      <c r="C1492" s="41" t="s">
        <v>169</v>
      </c>
      <c r="D1492" s="42" t="s">
        <v>488</v>
      </c>
      <c r="E1492" s="43" t="s">
        <v>28</v>
      </c>
      <c r="F1492" s="43">
        <v>1</v>
      </c>
      <c r="G1492" s="44">
        <v>29</v>
      </c>
      <c r="H1492" s="44">
        <v>29</v>
      </c>
      <c r="I1492" s="44"/>
      <c r="J1492" s="44"/>
      <c r="K1492" s="44"/>
      <c r="L1492" s="44">
        <v>29</v>
      </c>
      <c r="M1492" s="44"/>
      <c r="N1492" s="44"/>
      <c r="O1492" s="44"/>
      <c r="P1492" s="41"/>
      <c r="Q1492" s="43" t="s">
        <v>809</v>
      </c>
      <c r="R1492" s="55"/>
    </row>
    <row r="1493" spans="1:18">
      <c r="A1493" s="45"/>
      <c r="B1493" s="41" t="s">
        <v>1723</v>
      </c>
      <c r="C1493" s="41" t="s">
        <v>166</v>
      </c>
      <c r="D1493" s="42" t="s">
        <v>229</v>
      </c>
      <c r="E1493" s="43" t="s">
        <v>28</v>
      </c>
      <c r="F1493" s="43">
        <v>1</v>
      </c>
      <c r="G1493" s="44">
        <v>45</v>
      </c>
      <c r="H1493" s="44">
        <v>45</v>
      </c>
      <c r="I1493" s="44">
        <v>45</v>
      </c>
      <c r="J1493" s="44"/>
      <c r="K1493" s="44"/>
      <c r="L1493" s="44"/>
      <c r="M1493" s="44"/>
      <c r="N1493" s="44"/>
      <c r="O1493" s="44"/>
      <c r="P1493" s="41"/>
      <c r="Q1493" s="43" t="s">
        <v>809</v>
      </c>
      <c r="R1493" s="55"/>
    </row>
    <row r="1494" spans="1:18">
      <c r="A1494" s="45"/>
      <c r="B1494" s="41" t="s">
        <v>1004</v>
      </c>
      <c r="C1494" s="41" t="s">
        <v>184</v>
      </c>
      <c r="D1494" s="42" t="s">
        <v>238</v>
      </c>
      <c r="E1494" s="43" t="s">
        <v>128</v>
      </c>
      <c r="F1494" s="43">
        <v>20</v>
      </c>
      <c r="G1494" s="44">
        <v>14.62</v>
      </c>
      <c r="H1494" s="44">
        <v>14.62</v>
      </c>
      <c r="I1494" s="44"/>
      <c r="J1494" s="44"/>
      <c r="K1494" s="44"/>
      <c r="L1494" s="44">
        <v>14.62</v>
      </c>
      <c r="M1494" s="44"/>
      <c r="N1494" s="44"/>
      <c r="O1494" s="44"/>
      <c r="P1494" s="41"/>
      <c r="Q1494" s="43" t="s">
        <v>809</v>
      </c>
      <c r="R1494" s="55"/>
    </row>
    <row r="1495" spans="1:18">
      <c r="A1495" s="45"/>
      <c r="B1495" s="41" t="s">
        <v>1716</v>
      </c>
      <c r="C1495" s="41" t="s">
        <v>171</v>
      </c>
      <c r="D1495" s="42" t="s">
        <v>345</v>
      </c>
      <c r="E1495" s="43" t="s">
        <v>128</v>
      </c>
      <c r="F1495" s="43">
        <v>10</v>
      </c>
      <c r="G1495" s="44">
        <v>4.34</v>
      </c>
      <c r="H1495" s="44">
        <v>4.34</v>
      </c>
      <c r="I1495" s="44"/>
      <c r="J1495" s="44"/>
      <c r="K1495" s="44"/>
      <c r="L1495" s="44">
        <v>4.34</v>
      </c>
      <c r="M1495" s="44"/>
      <c r="N1495" s="44"/>
      <c r="O1495" s="44"/>
      <c r="P1495" s="41"/>
      <c r="Q1495" s="43" t="s">
        <v>809</v>
      </c>
      <c r="R1495" s="55"/>
    </row>
    <row r="1496" spans="1:18">
      <c r="A1496" s="45"/>
      <c r="B1496" s="41" t="s">
        <v>914</v>
      </c>
      <c r="C1496" s="41" t="s">
        <v>164</v>
      </c>
      <c r="D1496" s="42" t="s">
        <v>163</v>
      </c>
      <c r="E1496" s="43" t="s">
        <v>128</v>
      </c>
      <c r="F1496" s="43">
        <v>1</v>
      </c>
      <c r="G1496" s="44">
        <v>0.6</v>
      </c>
      <c r="H1496" s="44">
        <v>0.6</v>
      </c>
      <c r="I1496" s="44"/>
      <c r="J1496" s="44"/>
      <c r="K1496" s="44"/>
      <c r="L1496" s="44">
        <v>0.6</v>
      </c>
      <c r="M1496" s="44"/>
      <c r="N1496" s="44"/>
      <c r="O1496" s="44"/>
      <c r="P1496" s="41"/>
      <c r="Q1496" s="43" t="s">
        <v>809</v>
      </c>
      <c r="R1496" s="55"/>
    </row>
    <row r="1497" spans="1:18">
      <c r="A1497" s="45"/>
      <c r="B1497" s="41" t="s">
        <v>914</v>
      </c>
      <c r="C1497" s="41" t="s">
        <v>164</v>
      </c>
      <c r="D1497" s="42" t="s">
        <v>163</v>
      </c>
      <c r="E1497" s="43" t="s">
        <v>28</v>
      </c>
      <c r="F1497" s="43">
        <v>1</v>
      </c>
      <c r="G1497" s="44">
        <v>70</v>
      </c>
      <c r="H1497" s="44">
        <v>70</v>
      </c>
      <c r="I1497" s="44">
        <v>70</v>
      </c>
      <c r="J1497" s="44"/>
      <c r="K1497" s="44"/>
      <c r="L1497" s="44"/>
      <c r="M1497" s="44"/>
      <c r="N1497" s="44"/>
      <c r="O1497" s="44"/>
      <c r="P1497" s="41"/>
      <c r="Q1497" s="43" t="s">
        <v>809</v>
      </c>
      <c r="R1497" s="55"/>
    </row>
    <row r="1498" ht="24" spans="1:18">
      <c r="A1498" s="45"/>
      <c r="B1498" s="41" t="s">
        <v>1724</v>
      </c>
      <c r="C1498" s="41" t="s">
        <v>44</v>
      </c>
      <c r="D1498" s="42"/>
      <c r="E1498" s="43" t="s">
        <v>42</v>
      </c>
      <c r="F1498" s="43">
        <v>1</v>
      </c>
      <c r="G1498" s="44">
        <v>300</v>
      </c>
      <c r="H1498" s="44">
        <v>300</v>
      </c>
      <c r="I1498" s="44">
        <v>300</v>
      </c>
      <c r="J1498" s="44"/>
      <c r="K1498" s="44"/>
      <c r="L1498" s="44"/>
      <c r="M1498" s="44"/>
      <c r="N1498" s="44"/>
      <c r="O1498" s="44"/>
      <c r="P1498" s="41"/>
      <c r="Q1498" s="43" t="s">
        <v>809</v>
      </c>
      <c r="R1498" s="55"/>
    </row>
    <row r="1499" spans="1:18">
      <c r="A1499" s="45"/>
      <c r="B1499" s="41" t="s">
        <v>1725</v>
      </c>
      <c r="C1499" s="41" t="s">
        <v>44</v>
      </c>
      <c r="D1499" s="42" t="s">
        <v>45</v>
      </c>
      <c r="E1499" s="43" t="s">
        <v>42</v>
      </c>
      <c r="F1499" s="43">
        <v>1</v>
      </c>
      <c r="G1499" s="44">
        <v>439</v>
      </c>
      <c r="H1499" s="44">
        <v>439</v>
      </c>
      <c r="I1499" s="44">
        <v>439</v>
      </c>
      <c r="J1499" s="44"/>
      <c r="K1499" s="44"/>
      <c r="L1499" s="44"/>
      <c r="M1499" s="44"/>
      <c r="N1499" s="44"/>
      <c r="O1499" s="44"/>
      <c r="P1499" s="41"/>
      <c r="Q1499" s="43" t="s">
        <v>809</v>
      </c>
      <c r="R1499" s="55"/>
    </row>
    <row r="1500" spans="1:18">
      <c r="A1500" s="45"/>
      <c r="B1500" s="41" t="s">
        <v>1726</v>
      </c>
      <c r="C1500" s="41" t="s">
        <v>44</v>
      </c>
      <c r="D1500" s="42" t="s">
        <v>45</v>
      </c>
      <c r="E1500" s="43" t="s">
        <v>42</v>
      </c>
      <c r="F1500" s="43">
        <v>1</v>
      </c>
      <c r="G1500" s="44">
        <v>464</v>
      </c>
      <c r="H1500" s="44">
        <v>464</v>
      </c>
      <c r="I1500" s="44">
        <v>464</v>
      </c>
      <c r="J1500" s="44"/>
      <c r="K1500" s="44"/>
      <c r="L1500" s="44"/>
      <c r="M1500" s="44"/>
      <c r="N1500" s="44"/>
      <c r="O1500" s="44"/>
      <c r="P1500" s="41"/>
      <c r="Q1500" s="43" t="s">
        <v>809</v>
      </c>
      <c r="R1500" s="55"/>
    </row>
    <row r="1501" spans="1:18">
      <c r="A1501" s="56"/>
      <c r="B1501" s="41" t="s">
        <v>1727</v>
      </c>
      <c r="C1501" s="41" t="s">
        <v>44</v>
      </c>
      <c r="D1501" s="42" t="s">
        <v>45</v>
      </c>
      <c r="E1501" s="43" t="s">
        <v>42</v>
      </c>
      <c r="F1501" s="43">
        <v>1</v>
      </c>
      <c r="G1501" s="44">
        <v>276</v>
      </c>
      <c r="H1501" s="44">
        <v>276</v>
      </c>
      <c r="I1501" s="44">
        <v>276</v>
      </c>
      <c r="J1501" s="44"/>
      <c r="K1501" s="44"/>
      <c r="L1501" s="44"/>
      <c r="M1501" s="44"/>
      <c r="N1501" s="44"/>
      <c r="O1501" s="44"/>
      <c r="P1501" s="41"/>
      <c r="Q1501" s="43" t="s">
        <v>809</v>
      </c>
      <c r="R1501" s="55"/>
    </row>
    <row r="1502" customHeight="1" spans="1:18">
      <c r="A1502" s="40" t="s">
        <v>1728</v>
      </c>
      <c r="B1502" s="152" t="s">
        <v>1729</v>
      </c>
      <c r="C1502" s="289" t="s">
        <v>1021</v>
      </c>
      <c r="D1502" s="152" t="s">
        <v>1320</v>
      </c>
      <c r="E1502" s="290" t="s">
        <v>128</v>
      </c>
      <c r="F1502" s="290">
        <v>1</v>
      </c>
      <c r="G1502" s="291">
        <v>66</v>
      </c>
      <c r="H1502" s="291">
        <v>66</v>
      </c>
      <c r="I1502" s="291">
        <v>66</v>
      </c>
      <c r="J1502" s="291"/>
      <c r="K1502" s="291"/>
      <c r="L1502" s="291"/>
      <c r="M1502" s="291"/>
      <c r="N1502" s="291"/>
      <c r="O1502" s="291"/>
      <c r="P1502" s="295"/>
      <c r="Q1502" s="297">
        <v>43473</v>
      </c>
      <c r="R1502" s="298"/>
    </row>
    <row r="1503" spans="1:18">
      <c r="A1503" s="45"/>
      <c r="B1503" s="152" t="s">
        <v>1730</v>
      </c>
      <c r="C1503" s="289" t="s">
        <v>175</v>
      </c>
      <c r="D1503" s="152" t="s">
        <v>174</v>
      </c>
      <c r="E1503" s="290" t="s">
        <v>128</v>
      </c>
      <c r="F1503" s="290">
        <v>2</v>
      </c>
      <c r="G1503" s="291">
        <v>0.18</v>
      </c>
      <c r="H1503" s="291">
        <v>0.36</v>
      </c>
      <c r="I1503" s="291">
        <v>0.36</v>
      </c>
      <c r="J1503" s="291"/>
      <c r="K1503" s="291"/>
      <c r="L1503" s="291"/>
      <c r="M1503" s="291"/>
      <c r="N1503" s="291"/>
      <c r="O1503" s="291"/>
      <c r="P1503" s="295"/>
      <c r="Q1503" s="297">
        <v>43475</v>
      </c>
      <c r="R1503" s="298"/>
    </row>
    <row r="1504" spans="1:18">
      <c r="A1504" s="45"/>
      <c r="B1504" s="152" t="s">
        <v>1731</v>
      </c>
      <c r="C1504" s="289" t="s">
        <v>315</v>
      </c>
      <c r="D1504" s="152" t="s">
        <v>416</v>
      </c>
      <c r="E1504" s="290" t="s">
        <v>128</v>
      </c>
      <c r="F1504" s="290">
        <v>1</v>
      </c>
      <c r="G1504" s="291">
        <v>0.198</v>
      </c>
      <c r="H1504" s="291">
        <v>0.198</v>
      </c>
      <c r="I1504" s="291">
        <v>0.198</v>
      </c>
      <c r="J1504" s="291"/>
      <c r="K1504" s="291"/>
      <c r="L1504" s="291"/>
      <c r="M1504" s="291"/>
      <c r="N1504" s="291"/>
      <c r="O1504" s="291"/>
      <c r="P1504" s="295"/>
      <c r="Q1504" s="299">
        <v>43475</v>
      </c>
      <c r="R1504" s="298"/>
    </row>
    <row r="1505" spans="1:18">
      <c r="A1505" s="45"/>
      <c r="B1505" s="152" t="s">
        <v>1732</v>
      </c>
      <c r="C1505" s="289" t="s">
        <v>153</v>
      </c>
      <c r="D1505" s="152" t="s">
        <v>152</v>
      </c>
      <c r="E1505" s="290" t="s">
        <v>42</v>
      </c>
      <c r="F1505" s="290">
        <v>1</v>
      </c>
      <c r="G1505" s="291">
        <v>12.96</v>
      </c>
      <c r="H1505" s="291">
        <v>12.96</v>
      </c>
      <c r="I1505" s="291">
        <v>12.96</v>
      </c>
      <c r="J1505" s="291"/>
      <c r="K1505" s="291"/>
      <c r="L1505" s="291"/>
      <c r="M1505" s="291"/>
      <c r="N1505" s="291"/>
      <c r="O1505" s="291"/>
      <c r="P1505" s="295"/>
      <c r="Q1505" s="299">
        <v>43518</v>
      </c>
      <c r="R1505" s="298"/>
    </row>
    <row r="1506" spans="1:18">
      <c r="A1506" s="45"/>
      <c r="B1506" s="152" t="s">
        <v>1733</v>
      </c>
      <c r="C1506" s="289" t="s">
        <v>153</v>
      </c>
      <c r="D1506" s="152" t="s">
        <v>152</v>
      </c>
      <c r="E1506" s="290" t="s">
        <v>42</v>
      </c>
      <c r="F1506" s="290">
        <v>1</v>
      </c>
      <c r="G1506" s="291">
        <v>9</v>
      </c>
      <c r="H1506" s="291">
        <v>9</v>
      </c>
      <c r="I1506" s="291">
        <v>9</v>
      </c>
      <c r="J1506" s="291"/>
      <c r="K1506" s="291"/>
      <c r="L1506" s="291"/>
      <c r="M1506" s="291"/>
      <c r="N1506" s="291"/>
      <c r="O1506" s="291"/>
      <c r="P1506" s="295"/>
      <c r="Q1506" s="299">
        <v>43518</v>
      </c>
      <c r="R1506" s="298"/>
    </row>
    <row r="1507" spans="1:18">
      <c r="A1507" s="45"/>
      <c r="B1507" s="152" t="s">
        <v>1734</v>
      </c>
      <c r="C1507" s="289" t="s">
        <v>223</v>
      </c>
      <c r="D1507" s="152" t="s">
        <v>224</v>
      </c>
      <c r="E1507" s="290" t="s">
        <v>42</v>
      </c>
      <c r="F1507" s="290">
        <v>1</v>
      </c>
      <c r="G1507" s="291">
        <v>3.8</v>
      </c>
      <c r="H1507" s="291">
        <v>3.8</v>
      </c>
      <c r="I1507" s="291">
        <v>3.8</v>
      </c>
      <c r="J1507" s="291"/>
      <c r="K1507" s="291"/>
      <c r="L1507" s="291"/>
      <c r="M1507" s="291"/>
      <c r="N1507" s="291"/>
      <c r="O1507" s="291"/>
      <c r="P1507" s="295"/>
      <c r="Q1507" s="299">
        <v>43525</v>
      </c>
      <c r="R1507" s="298"/>
    </row>
    <row r="1508" spans="1:18">
      <c r="A1508" s="45"/>
      <c r="B1508" s="152" t="s">
        <v>1735</v>
      </c>
      <c r="C1508" s="289" t="s">
        <v>1736</v>
      </c>
      <c r="D1508" s="152" t="s">
        <v>1737</v>
      </c>
      <c r="E1508" s="290" t="s">
        <v>143</v>
      </c>
      <c r="F1508" s="290">
        <v>5</v>
      </c>
      <c r="G1508" s="291">
        <v>23.58</v>
      </c>
      <c r="H1508" s="291">
        <v>117.9</v>
      </c>
      <c r="I1508" s="291">
        <v>117.9</v>
      </c>
      <c r="J1508" s="291"/>
      <c r="K1508" s="291"/>
      <c r="L1508" s="291"/>
      <c r="M1508" s="291"/>
      <c r="N1508" s="291"/>
      <c r="O1508" s="291"/>
      <c r="P1508" s="295"/>
      <c r="Q1508" s="299">
        <v>43549</v>
      </c>
      <c r="R1508" s="298"/>
    </row>
    <row r="1509" spans="1:18">
      <c r="A1509" s="45"/>
      <c r="B1509" s="152" t="s">
        <v>1738</v>
      </c>
      <c r="C1509" s="289" t="s">
        <v>270</v>
      </c>
      <c r="D1509" s="152" t="s">
        <v>271</v>
      </c>
      <c r="E1509" s="290" t="s">
        <v>42</v>
      </c>
      <c r="F1509" s="290">
        <v>1</v>
      </c>
      <c r="G1509" s="291">
        <v>1.57</v>
      </c>
      <c r="H1509" s="291">
        <v>1.57</v>
      </c>
      <c r="I1509" s="291">
        <v>1.57</v>
      </c>
      <c r="J1509" s="291"/>
      <c r="K1509" s="291"/>
      <c r="L1509" s="291"/>
      <c r="M1509" s="291"/>
      <c r="N1509" s="291"/>
      <c r="O1509" s="291"/>
      <c r="P1509" s="295"/>
      <c r="Q1509" s="299">
        <v>43552</v>
      </c>
      <c r="R1509" s="298"/>
    </row>
    <row r="1510" spans="1:18">
      <c r="A1510" s="45"/>
      <c r="B1510" s="152" t="s">
        <v>1739</v>
      </c>
      <c r="C1510" s="289" t="s">
        <v>184</v>
      </c>
      <c r="D1510" s="152" t="s">
        <v>238</v>
      </c>
      <c r="E1510" s="290" t="s">
        <v>28</v>
      </c>
      <c r="F1510" s="290">
        <v>1</v>
      </c>
      <c r="G1510" s="291">
        <v>29.35</v>
      </c>
      <c r="H1510" s="291">
        <v>29.35</v>
      </c>
      <c r="I1510" s="291">
        <v>29.35</v>
      </c>
      <c r="J1510" s="291"/>
      <c r="K1510" s="291"/>
      <c r="L1510" s="291"/>
      <c r="M1510" s="291"/>
      <c r="N1510" s="291"/>
      <c r="O1510" s="291"/>
      <c r="P1510" s="295"/>
      <c r="Q1510" s="299">
        <v>43571</v>
      </c>
      <c r="R1510" s="298"/>
    </row>
    <row r="1511" spans="1:18">
      <c r="A1511" s="45"/>
      <c r="B1511" s="152" t="s">
        <v>1740</v>
      </c>
      <c r="C1511" s="289" t="s">
        <v>270</v>
      </c>
      <c r="D1511" s="152" t="s">
        <v>271</v>
      </c>
      <c r="E1511" s="290" t="s">
        <v>42</v>
      </c>
      <c r="F1511" s="290">
        <v>1</v>
      </c>
      <c r="G1511" s="291">
        <v>1.20478</v>
      </c>
      <c r="H1511" s="291">
        <v>1.20478</v>
      </c>
      <c r="I1511" s="291">
        <v>1.20478</v>
      </c>
      <c r="J1511" s="291"/>
      <c r="K1511" s="291"/>
      <c r="L1511" s="291"/>
      <c r="M1511" s="291"/>
      <c r="N1511" s="291"/>
      <c r="O1511" s="291"/>
      <c r="P1511" s="295"/>
      <c r="Q1511" s="299">
        <v>43591</v>
      </c>
      <c r="R1511" s="298"/>
    </row>
    <row r="1512" spans="1:18">
      <c r="A1512" s="45"/>
      <c r="B1512" s="152" t="s">
        <v>1741</v>
      </c>
      <c r="C1512" s="289" t="s">
        <v>184</v>
      </c>
      <c r="D1512" s="152" t="s">
        <v>238</v>
      </c>
      <c r="E1512" s="290" t="s">
        <v>28</v>
      </c>
      <c r="F1512" s="290">
        <v>1</v>
      </c>
      <c r="G1512" s="291">
        <v>2.28</v>
      </c>
      <c r="H1512" s="291">
        <v>2.28</v>
      </c>
      <c r="I1512" s="291">
        <v>2.28</v>
      </c>
      <c r="J1512" s="291"/>
      <c r="K1512" s="291"/>
      <c r="L1512" s="291"/>
      <c r="M1512" s="291"/>
      <c r="N1512" s="291"/>
      <c r="O1512" s="291"/>
      <c r="P1512" s="295"/>
      <c r="Q1512" s="299">
        <v>43592</v>
      </c>
      <c r="R1512" s="298"/>
    </row>
    <row r="1513" spans="1:18">
      <c r="A1513" s="45"/>
      <c r="B1513" s="152" t="s">
        <v>1742</v>
      </c>
      <c r="C1513" s="289" t="s">
        <v>164</v>
      </c>
      <c r="D1513" s="152" t="s">
        <v>163</v>
      </c>
      <c r="E1513" s="290" t="s">
        <v>128</v>
      </c>
      <c r="F1513" s="290">
        <v>1</v>
      </c>
      <c r="G1513" s="291">
        <v>0.33</v>
      </c>
      <c r="H1513" s="291">
        <v>0.33</v>
      </c>
      <c r="I1513" s="291">
        <v>0.33</v>
      </c>
      <c r="J1513" s="291"/>
      <c r="K1513" s="291"/>
      <c r="L1513" s="291"/>
      <c r="M1513" s="291"/>
      <c r="N1513" s="291"/>
      <c r="O1513" s="291"/>
      <c r="P1513" s="295"/>
      <c r="Q1513" s="299">
        <v>43676</v>
      </c>
      <c r="R1513" s="298"/>
    </row>
    <row r="1514" spans="1:18">
      <c r="A1514" s="45"/>
      <c r="B1514" s="152" t="s">
        <v>404</v>
      </c>
      <c r="C1514" s="289" t="s">
        <v>184</v>
      </c>
      <c r="D1514" s="152" t="s">
        <v>1295</v>
      </c>
      <c r="E1514" s="290" t="s">
        <v>128</v>
      </c>
      <c r="F1514" s="290">
        <v>10</v>
      </c>
      <c r="G1514" s="291">
        <v>0.6</v>
      </c>
      <c r="H1514" s="291">
        <v>6</v>
      </c>
      <c r="I1514" s="291">
        <v>6</v>
      </c>
      <c r="J1514" s="291"/>
      <c r="K1514" s="291"/>
      <c r="L1514" s="291"/>
      <c r="M1514" s="291"/>
      <c r="N1514" s="291"/>
      <c r="O1514" s="291"/>
      <c r="P1514" s="295"/>
      <c r="Q1514" s="299">
        <v>43723</v>
      </c>
      <c r="R1514" s="298"/>
    </row>
    <row r="1515" spans="1:18">
      <c r="A1515" s="45"/>
      <c r="B1515" s="152" t="s">
        <v>404</v>
      </c>
      <c r="C1515" s="292" t="s">
        <v>610</v>
      </c>
      <c r="D1515" s="152" t="s">
        <v>170</v>
      </c>
      <c r="E1515" s="290" t="s">
        <v>128</v>
      </c>
      <c r="F1515" s="290">
        <v>10</v>
      </c>
      <c r="G1515" s="291">
        <v>0.18</v>
      </c>
      <c r="H1515" s="291">
        <v>1.8</v>
      </c>
      <c r="I1515" s="291">
        <v>18</v>
      </c>
      <c r="J1515" s="291"/>
      <c r="K1515" s="291"/>
      <c r="L1515" s="291"/>
      <c r="M1515" s="291"/>
      <c r="N1515" s="291"/>
      <c r="O1515" s="291"/>
      <c r="P1515" s="295"/>
      <c r="Q1515" s="299">
        <v>43723</v>
      </c>
      <c r="R1515" s="298"/>
    </row>
    <row r="1516" spans="1:18">
      <c r="A1516" s="45"/>
      <c r="B1516" s="152" t="s">
        <v>1742</v>
      </c>
      <c r="C1516" s="289" t="s">
        <v>164</v>
      </c>
      <c r="D1516" s="152" t="s">
        <v>163</v>
      </c>
      <c r="E1516" s="290" t="s">
        <v>128</v>
      </c>
      <c r="F1516" s="290">
        <v>20</v>
      </c>
      <c r="G1516" s="291">
        <v>0.38</v>
      </c>
      <c r="H1516" s="291">
        <v>7.6</v>
      </c>
      <c r="I1516" s="291">
        <v>7.6</v>
      </c>
      <c r="J1516" s="291"/>
      <c r="K1516" s="291"/>
      <c r="L1516" s="291"/>
      <c r="M1516" s="291"/>
      <c r="N1516" s="291"/>
      <c r="O1516" s="291"/>
      <c r="P1516" s="295"/>
      <c r="Q1516" s="299">
        <v>43723</v>
      </c>
      <c r="R1516" s="298"/>
    </row>
    <row r="1517" spans="1:18">
      <c r="A1517" s="45"/>
      <c r="B1517" s="152" t="s">
        <v>1743</v>
      </c>
      <c r="C1517" s="289" t="s">
        <v>270</v>
      </c>
      <c r="D1517" s="152" t="s">
        <v>271</v>
      </c>
      <c r="E1517" s="290" t="s">
        <v>42</v>
      </c>
      <c r="F1517" s="290">
        <v>1</v>
      </c>
      <c r="G1517" s="291">
        <v>8</v>
      </c>
      <c r="H1517" s="291">
        <v>8</v>
      </c>
      <c r="I1517" s="291">
        <v>8</v>
      </c>
      <c r="J1517" s="291"/>
      <c r="K1517" s="291"/>
      <c r="L1517" s="291"/>
      <c r="M1517" s="291"/>
      <c r="N1517" s="291"/>
      <c r="O1517" s="291"/>
      <c r="P1517" s="295"/>
      <c r="Q1517" s="299">
        <v>43723</v>
      </c>
      <c r="R1517" s="298"/>
    </row>
    <row r="1518" spans="1:18">
      <c r="A1518" s="45"/>
      <c r="B1518" s="152" t="s">
        <v>1744</v>
      </c>
      <c r="C1518" s="289" t="s">
        <v>1736</v>
      </c>
      <c r="D1518" s="152" t="s">
        <v>1744</v>
      </c>
      <c r="E1518" s="290" t="s">
        <v>143</v>
      </c>
      <c r="F1518" s="290">
        <v>2</v>
      </c>
      <c r="G1518" s="291">
        <v>25</v>
      </c>
      <c r="H1518" s="291">
        <v>50</v>
      </c>
      <c r="I1518" s="291">
        <v>50</v>
      </c>
      <c r="J1518" s="291"/>
      <c r="K1518" s="291"/>
      <c r="L1518" s="291"/>
      <c r="M1518" s="291"/>
      <c r="N1518" s="291"/>
      <c r="O1518" s="291"/>
      <c r="P1518" s="295"/>
      <c r="Q1518" s="299">
        <v>43784</v>
      </c>
      <c r="R1518" s="298"/>
    </row>
    <row r="1519" spans="1:18">
      <c r="A1519" s="45"/>
      <c r="B1519" s="152" t="s">
        <v>1745</v>
      </c>
      <c r="C1519" s="289" t="s">
        <v>153</v>
      </c>
      <c r="D1519" s="152" t="s">
        <v>152</v>
      </c>
      <c r="E1519" s="290" t="s">
        <v>42</v>
      </c>
      <c r="F1519" s="290">
        <v>1</v>
      </c>
      <c r="G1519" s="291">
        <v>12.96</v>
      </c>
      <c r="H1519" s="291">
        <v>12.96</v>
      </c>
      <c r="I1519" s="291">
        <v>12.96</v>
      </c>
      <c r="J1519" s="291"/>
      <c r="K1519" s="291"/>
      <c r="L1519" s="291"/>
      <c r="M1519" s="291"/>
      <c r="N1519" s="291"/>
      <c r="O1519" s="291"/>
      <c r="P1519" s="295"/>
      <c r="Q1519" s="299">
        <v>43814</v>
      </c>
      <c r="R1519" s="298"/>
    </row>
    <row r="1520" spans="1:18">
      <c r="A1520" s="45"/>
      <c r="B1520" s="152" t="s">
        <v>1745</v>
      </c>
      <c r="C1520" s="289" t="s">
        <v>153</v>
      </c>
      <c r="D1520" s="152" t="s">
        <v>152</v>
      </c>
      <c r="E1520" s="290" t="s">
        <v>42</v>
      </c>
      <c r="F1520" s="290">
        <v>1</v>
      </c>
      <c r="G1520" s="291">
        <v>9</v>
      </c>
      <c r="H1520" s="291">
        <v>9</v>
      </c>
      <c r="I1520" s="291">
        <v>9</v>
      </c>
      <c r="J1520" s="291"/>
      <c r="K1520" s="291"/>
      <c r="L1520" s="291"/>
      <c r="M1520" s="291"/>
      <c r="N1520" s="291"/>
      <c r="O1520" s="291"/>
      <c r="P1520" s="296"/>
      <c r="Q1520" s="299">
        <v>43814</v>
      </c>
      <c r="R1520" s="298"/>
    </row>
    <row r="1521" spans="1:18">
      <c r="A1521" s="45"/>
      <c r="B1521" s="152" t="s">
        <v>404</v>
      </c>
      <c r="C1521" s="289" t="s">
        <v>184</v>
      </c>
      <c r="D1521" s="152" t="s">
        <v>1295</v>
      </c>
      <c r="E1521" s="290" t="s">
        <v>128</v>
      </c>
      <c r="F1521" s="290">
        <v>5</v>
      </c>
      <c r="G1521" s="291">
        <v>0.65</v>
      </c>
      <c r="H1521" s="291">
        <v>3.25</v>
      </c>
      <c r="I1521" s="291">
        <v>3.25</v>
      </c>
      <c r="J1521" s="291"/>
      <c r="K1521" s="291"/>
      <c r="L1521" s="291"/>
      <c r="M1521" s="291"/>
      <c r="N1521" s="291"/>
      <c r="O1521" s="291"/>
      <c r="P1521" s="296"/>
      <c r="Q1521" s="299">
        <v>43814</v>
      </c>
      <c r="R1521" s="298"/>
    </row>
    <row r="1522" spans="1:18">
      <c r="A1522" s="45"/>
      <c r="B1522" s="152" t="s">
        <v>404</v>
      </c>
      <c r="C1522" s="292" t="s">
        <v>610</v>
      </c>
      <c r="D1522" s="152" t="s">
        <v>170</v>
      </c>
      <c r="E1522" s="290" t="s">
        <v>128</v>
      </c>
      <c r="F1522" s="290">
        <v>5</v>
      </c>
      <c r="G1522" s="291">
        <v>0.2</v>
      </c>
      <c r="H1522" s="291">
        <v>1</v>
      </c>
      <c r="I1522" s="291">
        <v>1</v>
      </c>
      <c r="J1522" s="291"/>
      <c r="K1522" s="291"/>
      <c r="L1522" s="291"/>
      <c r="M1522" s="291"/>
      <c r="N1522" s="291"/>
      <c r="O1522" s="291"/>
      <c r="P1522" s="296"/>
      <c r="Q1522" s="299">
        <v>43814</v>
      </c>
      <c r="R1522" s="298"/>
    </row>
    <row r="1523" spans="1:18">
      <c r="A1523" s="56"/>
      <c r="B1523" s="152" t="s">
        <v>1746</v>
      </c>
      <c r="C1523" s="289" t="s">
        <v>270</v>
      </c>
      <c r="D1523" s="152" t="s">
        <v>271</v>
      </c>
      <c r="E1523" s="290" t="s">
        <v>42</v>
      </c>
      <c r="F1523" s="290">
        <v>1</v>
      </c>
      <c r="G1523" s="291">
        <v>100</v>
      </c>
      <c r="H1523" s="291">
        <v>100</v>
      </c>
      <c r="I1523" s="291">
        <v>100</v>
      </c>
      <c r="J1523" s="291"/>
      <c r="K1523" s="291"/>
      <c r="L1523" s="291"/>
      <c r="M1523" s="291"/>
      <c r="N1523" s="291"/>
      <c r="O1523" s="291"/>
      <c r="P1523" s="296"/>
      <c r="Q1523" s="299">
        <v>43814</v>
      </c>
      <c r="R1523" s="298"/>
    </row>
    <row r="1524" ht="24" spans="1:18">
      <c r="A1524" s="40" t="s">
        <v>120</v>
      </c>
      <c r="B1524" s="112" t="s">
        <v>1747</v>
      </c>
      <c r="C1524" s="28" t="s">
        <v>184</v>
      </c>
      <c r="D1524" s="293" t="s">
        <v>238</v>
      </c>
      <c r="E1524" s="29" t="s">
        <v>128</v>
      </c>
      <c r="F1524" s="29">
        <v>5</v>
      </c>
      <c r="G1524" s="114">
        <v>0.4</v>
      </c>
      <c r="H1524" s="114">
        <v>2</v>
      </c>
      <c r="I1524" s="114"/>
      <c r="J1524" s="114">
        <v>2</v>
      </c>
      <c r="K1524" s="114"/>
      <c r="L1524" s="114"/>
      <c r="M1524" s="114"/>
      <c r="N1524" s="114"/>
      <c r="O1524" s="114"/>
      <c r="P1524" s="28" t="s">
        <v>326</v>
      </c>
      <c r="Q1524" s="29" t="s">
        <v>1748</v>
      </c>
      <c r="R1524" s="49" t="s">
        <v>1749</v>
      </c>
    </row>
    <row r="1525" ht="24" spans="1:18">
      <c r="A1525" s="45"/>
      <c r="B1525" s="112" t="s">
        <v>1747</v>
      </c>
      <c r="C1525" s="294" t="s">
        <v>610</v>
      </c>
      <c r="D1525" s="113" t="s">
        <v>611</v>
      </c>
      <c r="E1525" s="29" t="s">
        <v>128</v>
      </c>
      <c r="F1525" s="29">
        <v>2</v>
      </c>
      <c r="G1525" s="114">
        <v>0.25</v>
      </c>
      <c r="H1525" s="114">
        <v>0.5</v>
      </c>
      <c r="I1525" s="114"/>
      <c r="J1525" s="114">
        <v>0.5</v>
      </c>
      <c r="K1525" s="114"/>
      <c r="L1525" s="114"/>
      <c r="M1525" s="114"/>
      <c r="N1525" s="114"/>
      <c r="O1525" s="114"/>
      <c r="P1525" s="28" t="s">
        <v>326</v>
      </c>
      <c r="Q1525" s="29" t="s">
        <v>1748</v>
      </c>
      <c r="R1525" s="49" t="s">
        <v>1749</v>
      </c>
    </row>
    <row r="1526" ht="28.5" spans="1:18">
      <c r="A1526" s="45"/>
      <c r="B1526" s="112" t="s">
        <v>1750</v>
      </c>
      <c r="C1526" s="28" t="s">
        <v>899</v>
      </c>
      <c r="D1526" s="113" t="s">
        <v>256</v>
      </c>
      <c r="E1526" s="29" t="s">
        <v>128</v>
      </c>
      <c r="F1526" s="29">
        <v>1</v>
      </c>
      <c r="G1526" s="114">
        <v>3.8</v>
      </c>
      <c r="H1526" s="114">
        <v>3.8</v>
      </c>
      <c r="I1526" s="114"/>
      <c r="J1526" s="114">
        <v>3.8</v>
      </c>
      <c r="K1526" s="114"/>
      <c r="L1526" s="114"/>
      <c r="M1526" s="114"/>
      <c r="N1526" s="114"/>
      <c r="O1526" s="114"/>
      <c r="P1526" s="28" t="s">
        <v>326</v>
      </c>
      <c r="Q1526" s="29" t="s">
        <v>1644</v>
      </c>
      <c r="R1526" s="300" t="s">
        <v>1751</v>
      </c>
    </row>
    <row r="1527" ht="24" spans="1:18">
      <c r="A1527" s="45"/>
      <c r="B1527" s="112" t="s">
        <v>865</v>
      </c>
      <c r="C1527" s="28" t="s">
        <v>210</v>
      </c>
      <c r="D1527" s="113" t="s">
        <v>211</v>
      </c>
      <c r="E1527" s="29" t="s">
        <v>128</v>
      </c>
      <c r="F1527" s="29">
        <v>1</v>
      </c>
      <c r="G1527" s="114">
        <v>5</v>
      </c>
      <c r="H1527" s="114">
        <v>5</v>
      </c>
      <c r="I1527" s="114"/>
      <c r="J1527" s="114">
        <v>5</v>
      </c>
      <c r="K1527" s="114"/>
      <c r="L1527" s="114"/>
      <c r="M1527" s="114"/>
      <c r="N1527" s="114"/>
      <c r="O1527" s="114"/>
      <c r="P1527" s="28" t="s">
        <v>326</v>
      </c>
      <c r="Q1527" s="29" t="s">
        <v>1752</v>
      </c>
      <c r="R1527" s="49" t="s">
        <v>1753</v>
      </c>
    </row>
    <row r="1528" ht="24" spans="1:18">
      <c r="A1528" s="45"/>
      <c r="B1528" s="112" t="s">
        <v>1754</v>
      </c>
      <c r="C1528" s="28" t="s">
        <v>75</v>
      </c>
      <c r="D1528" s="113" t="s">
        <v>76</v>
      </c>
      <c r="E1528" s="29" t="s">
        <v>576</v>
      </c>
      <c r="F1528" s="29">
        <v>8</v>
      </c>
      <c r="G1528" s="114">
        <v>1.225</v>
      </c>
      <c r="H1528" s="114">
        <v>9.8</v>
      </c>
      <c r="I1528" s="114"/>
      <c r="J1528" s="114">
        <v>9.8</v>
      </c>
      <c r="K1528" s="114"/>
      <c r="L1528" s="114"/>
      <c r="M1528" s="114"/>
      <c r="N1528" s="114"/>
      <c r="O1528" s="114"/>
      <c r="P1528" s="28" t="s">
        <v>326</v>
      </c>
      <c r="Q1528" s="29" t="s">
        <v>1755</v>
      </c>
      <c r="R1528" s="49" t="s">
        <v>1756</v>
      </c>
    </row>
    <row r="1529" ht="24" spans="1:18">
      <c r="A1529" s="45"/>
      <c r="B1529" s="112" t="s">
        <v>1757</v>
      </c>
      <c r="C1529" s="28" t="s">
        <v>75</v>
      </c>
      <c r="D1529" s="113" t="s">
        <v>76</v>
      </c>
      <c r="E1529" s="29" t="s">
        <v>576</v>
      </c>
      <c r="F1529" s="29">
        <v>8</v>
      </c>
      <c r="G1529" s="114">
        <v>1.225</v>
      </c>
      <c r="H1529" s="114">
        <v>9.8</v>
      </c>
      <c r="I1529" s="114"/>
      <c r="J1529" s="114">
        <v>9.8</v>
      </c>
      <c r="K1529" s="114"/>
      <c r="L1529" s="114"/>
      <c r="M1529" s="114"/>
      <c r="N1529" s="114"/>
      <c r="O1529" s="114"/>
      <c r="P1529" s="28" t="s">
        <v>326</v>
      </c>
      <c r="Q1529" s="29" t="s">
        <v>1758</v>
      </c>
      <c r="R1529" s="49" t="s">
        <v>1756</v>
      </c>
    </row>
    <row r="1530" ht="24" spans="1:18">
      <c r="A1530" s="45"/>
      <c r="B1530" s="112" t="s">
        <v>1759</v>
      </c>
      <c r="C1530" s="28" t="s">
        <v>270</v>
      </c>
      <c r="D1530" s="113" t="s">
        <v>271</v>
      </c>
      <c r="E1530" s="29" t="s">
        <v>576</v>
      </c>
      <c r="F1530" s="29">
        <v>1</v>
      </c>
      <c r="G1530" s="114">
        <v>7.816</v>
      </c>
      <c r="H1530" s="114">
        <v>7.816</v>
      </c>
      <c r="I1530" s="114"/>
      <c r="J1530" s="114">
        <v>7.816</v>
      </c>
      <c r="K1530" s="114"/>
      <c r="L1530" s="114"/>
      <c r="M1530" s="114"/>
      <c r="N1530" s="114"/>
      <c r="O1530" s="114"/>
      <c r="P1530" s="28" t="s">
        <v>326</v>
      </c>
      <c r="Q1530" s="29" t="s">
        <v>1642</v>
      </c>
      <c r="R1530" s="49" t="s">
        <v>1760</v>
      </c>
    </row>
    <row r="1531" ht="24" spans="1:18">
      <c r="A1531" s="45"/>
      <c r="B1531" s="112" t="s">
        <v>1761</v>
      </c>
      <c r="C1531" s="28" t="s">
        <v>184</v>
      </c>
      <c r="D1531" s="113" t="s">
        <v>238</v>
      </c>
      <c r="E1531" s="29" t="s">
        <v>128</v>
      </c>
      <c r="F1531" s="29">
        <v>10</v>
      </c>
      <c r="G1531" s="114">
        <v>0.345</v>
      </c>
      <c r="H1531" s="114">
        <v>3.45</v>
      </c>
      <c r="I1531" s="114"/>
      <c r="J1531" s="114">
        <v>3.45</v>
      </c>
      <c r="K1531" s="114"/>
      <c r="L1531" s="114"/>
      <c r="M1531" s="114"/>
      <c r="N1531" s="114"/>
      <c r="O1531" s="114"/>
      <c r="P1531" s="28" t="s">
        <v>326</v>
      </c>
      <c r="Q1531" s="29" t="s">
        <v>1654</v>
      </c>
      <c r="R1531" s="49" t="s">
        <v>1762</v>
      </c>
    </row>
    <row r="1532" ht="24" spans="1:18">
      <c r="A1532" s="45"/>
      <c r="B1532" s="112" t="s">
        <v>1763</v>
      </c>
      <c r="C1532" s="28" t="s">
        <v>1736</v>
      </c>
      <c r="D1532" s="113" t="s">
        <v>1737</v>
      </c>
      <c r="E1532" s="29" t="s">
        <v>143</v>
      </c>
      <c r="F1532" s="29">
        <v>1</v>
      </c>
      <c r="G1532" s="114">
        <v>18</v>
      </c>
      <c r="H1532" s="114">
        <v>18</v>
      </c>
      <c r="I1532" s="114"/>
      <c r="J1532" s="114">
        <v>18</v>
      </c>
      <c r="K1532" s="114"/>
      <c r="L1532" s="114"/>
      <c r="M1532" s="114"/>
      <c r="N1532" s="114"/>
      <c r="O1532" s="114"/>
      <c r="P1532" s="28" t="s">
        <v>326</v>
      </c>
      <c r="Q1532" s="29" t="s">
        <v>1764</v>
      </c>
      <c r="R1532" s="49" t="s">
        <v>1765</v>
      </c>
    </row>
    <row r="1533" ht="24" spans="1:18">
      <c r="A1533" s="45"/>
      <c r="B1533" s="112" t="s">
        <v>1766</v>
      </c>
      <c r="C1533" s="28" t="s">
        <v>200</v>
      </c>
      <c r="D1533" s="113" t="s">
        <v>201</v>
      </c>
      <c r="E1533" s="29" t="s">
        <v>128</v>
      </c>
      <c r="F1533" s="29">
        <v>1</v>
      </c>
      <c r="G1533" s="114">
        <v>2.9</v>
      </c>
      <c r="H1533" s="114">
        <v>2.9</v>
      </c>
      <c r="I1533" s="114"/>
      <c r="J1533" s="114">
        <v>2.9</v>
      </c>
      <c r="K1533" s="114"/>
      <c r="L1533" s="114"/>
      <c r="M1533" s="114"/>
      <c r="N1533" s="114"/>
      <c r="O1533" s="114"/>
      <c r="P1533" s="28" t="s">
        <v>326</v>
      </c>
      <c r="Q1533" s="29" t="s">
        <v>1764</v>
      </c>
      <c r="R1533" s="49" t="s">
        <v>1765</v>
      </c>
    </row>
    <row r="1534" spans="1:18">
      <c r="A1534" s="45"/>
      <c r="B1534" s="112" t="s">
        <v>1767</v>
      </c>
      <c r="C1534" s="28" t="s">
        <v>405</v>
      </c>
      <c r="D1534" s="113"/>
      <c r="E1534" s="29" t="s">
        <v>499</v>
      </c>
      <c r="F1534" s="29"/>
      <c r="G1534" s="114"/>
      <c r="H1534" s="114">
        <v>100</v>
      </c>
      <c r="I1534" s="114"/>
      <c r="J1534" s="114">
        <v>100</v>
      </c>
      <c r="K1534" s="114"/>
      <c r="L1534" s="114"/>
      <c r="M1534" s="114"/>
      <c r="N1534" s="114"/>
      <c r="O1534" s="114"/>
      <c r="P1534" s="28" t="s">
        <v>1768</v>
      </c>
      <c r="Q1534" s="29" t="s">
        <v>809</v>
      </c>
      <c r="R1534" s="49" t="s">
        <v>1769</v>
      </c>
    </row>
    <row r="1535" spans="1:18">
      <c r="A1535" s="56"/>
      <c r="B1535" s="112" t="s">
        <v>1770</v>
      </c>
      <c r="C1535" s="28" t="s">
        <v>75</v>
      </c>
      <c r="D1535" s="113" t="s">
        <v>76</v>
      </c>
      <c r="E1535" s="29" t="s">
        <v>576</v>
      </c>
      <c r="F1535" s="29"/>
      <c r="G1535" s="114"/>
      <c r="H1535" s="114">
        <v>100</v>
      </c>
      <c r="I1535" s="114"/>
      <c r="J1535" s="114">
        <v>100</v>
      </c>
      <c r="K1535" s="114"/>
      <c r="L1535" s="114"/>
      <c r="M1535" s="114"/>
      <c r="N1535" s="114"/>
      <c r="O1535" s="114"/>
      <c r="P1535" s="28" t="s">
        <v>1768</v>
      </c>
      <c r="Q1535" s="29" t="s">
        <v>809</v>
      </c>
      <c r="R1535" s="49" t="s">
        <v>1769</v>
      </c>
    </row>
    <row r="1536" spans="1:18">
      <c r="A1536" s="40" t="s">
        <v>1771</v>
      </c>
      <c r="B1536" s="41" t="s">
        <v>1772</v>
      </c>
      <c r="C1536" s="175" t="s">
        <v>1773</v>
      </c>
      <c r="D1536" s="42" t="s">
        <v>1774</v>
      </c>
      <c r="E1536" s="43" t="s">
        <v>576</v>
      </c>
      <c r="F1536" s="43">
        <v>3</v>
      </c>
      <c r="G1536" s="44">
        <v>5</v>
      </c>
      <c r="H1536" s="44">
        <v>15</v>
      </c>
      <c r="I1536" s="44">
        <v>15</v>
      </c>
      <c r="J1536" s="44"/>
      <c r="K1536" s="44"/>
      <c r="L1536" s="44"/>
      <c r="M1536" s="44"/>
      <c r="N1536" s="44"/>
      <c r="O1536" s="44"/>
      <c r="P1536" s="41" t="s">
        <v>154</v>
      </c>
      <c r="Q1536" s="43">
        <v>20190101</v>
      </c>
      <c r="R1536" s="55"/>
    </row>
    <row r="1537" spans="1:18">
      <c r="A1537" s="45"/>
      <c r="B1537" s="41" t="s">
        <v>168</v>
      </c>
      <c r="C1537" s="175" t="s">
        <v>169</v>
      </c>
      <c r="D1537" s="42" t="s">
        <v>488</v>
      </c>
      <c r="E1537" s="43" t="s">
        <v>499</v>
      </c>
      <c r="F1537" s="43">
        <v>5</v>
      </c>
      <c r="G1537" s="44">
        <v>2</v>
      </c>
      <c r="H1537" s="44">
        <v>10</v>
      </c>
      <c r="I1537" s="44">
        <v>10</v>
      </c>
      <c r="J1537" s="44"/>
      <c r="K1537" s="44"/>
      <c r="L1537" s="44"/>
      <c r="M1537" s="44"/>
      <c r="N1537" s="44"/>
      <c r="O1537" s="44"/>
      <c r="P1537" s="41" t="s">
        <v>154</v>
      </c>
      <c r="Q1537" s="43">
        <v>20190101</v>
      </c>
      <c r="R1537" s="55"/>
    </row>
    <row r="1538" spans="1:18">
      <c r="A1538" s="45"/>
      <c r="B1538" s="41" t="s">
        <v>914</v>
      </c>
      <c r="C1538" s="73" t="s">
        <v>827</v>
      </c>
      <c r="D1538" s="42" t="s">
        <v>828</v>
      </c>
      <c r="E1538" s="43" t="s">
        <v>54</v>
      </c>
      <c r="F1538" s="43">
        <v>4</v>
      </c>
      <c r="G1538" s="44">
        <v>1</v>
      </c>
      <c r="H1538" s="44">
        <v>4</v>
      </c>
      <c r="I1538" s="44">
        <v>4</v>
      </c>
      <c r="J1538" s="44"/>
      <c r="K1538" s="44"/>
      <c r="L1538" s="44"/>
      <c r="M1538" s="44"/>
      <c r="N1538" s="44"/>
      <c r="O1538" s="44"/>
      <c r="P1538" s="41" t="s">
        <v>154</v>
      </c>
      <c r="Q1538" s="43">
        <v>20190101</v>
      </c>
      <c r="R1538" s="55"/>
    </row>
    <row r="1539" spans="1:18">
      <c r="A1539" s="45"/>
      <c r="B1539" s="41" t="s">
        <v>583</v>
      </c>
      <c r="C1539" s="175" t="s">
        <v>69</v>
      </c>
      <c r="D1539" s="42" t="s">
        <v>70</v>
      </c>
      <c r="E1539" s="43" t="s">
        <v>138</v>
      </c>
      <c r="F1539" s="43">
        <v>12</v>
      </c>
      <c r="G1539" s="44">
        <v>2</v>
      </c>
      <c r="H1539" s="44">
        <v>24</v>
      </c>
      <c r="I1539" s="44">
        <v>24</v>
      </c>
      <c r="J1539" s="44"/>
      <c r="K1539" s="44"/>
      <c r="L1539" s="44"/>
      <c r="M1539" s="44"/>
      <c r="N1539" s="44"/>
      <c r="O1539" s="44"/>
      <c r="P1539" s="41" t="s">
        <v>154</v>
      </c>
      <c r="Q1539" s="43">
        <v>20190101</v>
      </c>
      <c r="R1539" s="55"/>
    </row>
    <row r="1540" spans="1:18">
      <c r="A1540" s="45"/>
      <c r="B1540" s="41" t="s">
        <v>702</v>
      </c>
      <c r="C1540" s="175" t="s">
        <v>930</v>
      </c>
      <c r="D1540" s="42" t="s">
        <v>931</v>
      </c>
      <c r="E1540" s="43" t="s">
        <v>138</v>
      </c>
      <c r="F1540" s="43">
        <v>3</v>
      </c>
      <c r="G1540" s="44">
        <v>5</v>
      </c>
      <c r="H1540" s="44">
        <v>15</v>
      </c>
      <c r="I1540" s="44">
        <v>15</v>
      </c>
      <c r="J1540" s="44"/>
      <c r="K1540" s="44"/>
      <c r="L1540" s="44"/>
      <c r="M1540" s="44"/>
      <c r="N1540" s="44"/>
      <c r="O1540" s="44"/>
      <c r="P1540" s="41" t="s">
        <v>154</v>
      </c>
      <c r="Q1540" s="43">
        <v>20190101</v>
      </c>
      <c r="R1540" s="55"/>
    </row>
    <row r="1541" spans="1:18">
      <c r="A1541" s="45"/>
      <c r="B1541" s="41" t="s">
        <v>1775</v>
      </c>
      <c r="C1541" s="175" t="s">
        <v>181</v>
      </c>
      <c r="D1541" s="42" t="s">
        <v>775</v>
      </c>
      <c r="E1541" s="43" t="s">
        <v>138</v>
      </c>
      <c r="F1541" s="43">
        <v>1</v>
      </c>
      <c r="G1541" s="44">
        <v>300</v>
      </c>
      <c r="H1541" s="44">
        <v>330</v>
      </c>
      <c r="I1541" s="44">
        <v>330</v>
      </c>
      <c r="J1541" s="44"/>
      <c r="K1541" s="44"/>
      <c r="L1541" s="44"/>
      <c r="M1541" s="44"/>
      <c r="N1541" s="44"/>
      <c r="O1541" s="44"/>
      <c r="P1541" s="41" t="s">
        <v>154</v>
      </c>
      <c r="Q1541" s="43">
        <v>20190101</v>
      </c>
      <c r="R1541" s="55"/>
    </row>
    <row r="1542" spans="1:18">
      <c r="A1542" s="45"/>
      <c r="B1542" s="41" t="s">
        <v>1776</v>
      </c>
      <c r="C1542" s="175" t="s">
        <v>781</v>
      </c>
      <c r="D1542" s="42" t="s">
        <v>782</v>
      </c>
      <c r="E1542" s="43" t="s">
        <v>28</v>
      </c>
      <c r="F1542" s="43">
        <v>5</v>
      </c>
      <c r="G1542" s="44">
        <v>1</v>
      </c>
      <c r="H1542" s="44">
        <v>5</v>
      </c>
      <c r="I1542" s="44">
        <v>5</v>
      </c>
      <c r="J1542" s="44"/>
      <c r="K1542" s="44"/>
      <c r="L1542" s="44"/>
      <c r="M1542" s="44"/>
      <c r="N1542" s="44"/>
      <c r="O1542" s="44"/>
      <c r="P1542" s="41" t="s">
        <v>154</v>
      </c>
      <c r="Q1542" s="43">
        <v>20190101</v>
      </c>
      <c r="R1542" s="55"/>
    </row>
    <row r="1543" spans="1:18">
      <c r="A1543" s="56"/>
      <c r="B1543" s="41" t="s">
        <v>1777</v>
      </c>
      <c r="C1543" s="175" t="s">
        <v>804</v>
      </c>
      <c r="D1543" s="42" t="s">
        <v>805</v>
      </c>
      <c r="E1543" s="43" t="s">
        <v>28</v>
      </c>
      <c r="F1543" s="43">
        <v>1</v>
      </c>
      <c r="G1543" s="44">
        <v>2</v>
      </c>
      <c r="H1543" s="44">
        <v>2</v>
      </c>
      <c r="I1543" s="44">
        <v>2</v>
      </c>
      <c r="J1543" s="44"/>
      <c r="K1543" s="44"/>
      <c r="L1543" s="44"/>
      <c r="M1543" s="44"/>
      <c r="N1543" s="44"/>
      <c r="O1543" s="44"/>
      <c r="P1543" s="41" t="s">
        <v>154</v>
      </c>
      <c r="Q1543" s="43">
        <v>20190101</v>
      </c>
      <c r="R1543" s="55"/>
    </row>
    <row r="1544" spans="1:18">
      <c r="A1544" s="41" t="s">
        <v>1778</v>
      </c>
      <c r="B1544" s="41" t="s">
        <v>1779</v>
      </c>
      <c r="C1544" s="41" t="s">
        <v>270</v>
      </c>
      <c r="D1544" s="42" t="s">
        <v>271</v>
      </c>
      <c r="E1544" s="43" t="s">
        <v>42</v>
      </c>
      <c r="F1544" s="43">
        <v>1</v>
      </c>
      <c r="G1544" s="44">
        <v>48.94</v>
      </c>
      <c r="H1544" s="44">
        <v>48.94</v>
      </c>
      <c r="I1544" s="44">
        <v>48.94</v>
      </c>
      <c r="J1544" s="44"/>
      <c r="K1544" s="44"/>
      <c r="L1544" s="44"/>
      <c r="M1544" s="44"/>
      <c r="N1544" s="44"/>
      <c r="O1544" s="44"/>
      <c r="P1544" s="41" t="s">
        <v>160</v>
      </c>
      <c r="Q1544" s="43">
        <v>20190301</v>
      </c>
      <c r="R1544" s="55"/>
    </row>
    <row r="1545" spans="1:18">
      <c r="A1545" s="41"/>
      <c r="B1545" s="102" t="s">
        <v>416</v>
      </c>
      <c r="C1545" s="41" t="s">
        <v>315</v>
      </c>
      <c r="D1545" s="42" t="s">
        <v>416</v>
      </c>
      <c r="E1545" s="59" t="s">
        <v>128</v>
      </c>
      <c r="F1545" s="43">
        <v>3</v>
      </c>
      <c r="G1545" s="74">
        <v>0.16</v>
      </c>
      <c r="H1545" s="44">
        <v>0.48</v>
      </c>
      <c r="I1545" s="44">
        <v>0.48</v>
      </c>
      <c r="J1545" s="44"/>
      <c r="K1545" s="44"/>
      <c r="L1545" s="44"/>
      <c r="M1545" s="44"/>
      <c r="N1545" s="44"/>
      <c r="O1545" s="44"/>
      <c r="P1545" s="41" t="s">
        <v>188</v>
      </c>
      <c r="Q1545" s="43">
        <v>2019004</v>
      </c>
      <c r="R1545" s="55"/>
    </row>
    <row r="1546" spans="1:18">
      <c r="A1546" s="41"/>
      <c r="B1546" s="102" t="s">
        <v>501</v>
      </c>
      <c r="C1546" s="41" t="s">
        <v>500</v>
      </c>
      <c r="D1546" s="42" t="s">
        <v>501</v>
      </c>
      <c r="E1546" s="59" t="s">
        <v>128</v>
      </c>
      <c r="F1546" s="43">
        <v>1</v>
      </c>
      <c r="G1546" s="44">
        <v>0.23</v>
      </c>
      <c r="H1546" s="44">
        <v>0.23</v>
      </c>
      <c r="I1546" s="44">
        <v>0.23</v>
      </c>
      <c r="J1546" s="44"/>
      <c r="K1546" s="44"/>
      <c r="L1546" s="44"/>
      <c r="M1546" s="44"/>
      <c r="N1546" s="44"/>
      <c r="O1546" s="44"/>
      <c r="P1546" s="41" t="s">
        <v>188</v>
      </c>
      <c r="Q1546" s="43">
        <v>201904</v>
      </c>
      <c r="R1546" s="55"/>
    </row>
    <row r="1547" spans="1:18">
      <c r="A1547" s="41"/>
      <c r="B1547" s="102" t="s">
        <v>163</v>
      </c>
      <c r="C1547" s="41" t="s">
        <v>164</v>
      </c>
      <c r="D1547" s="42" t="s">
        <v>163</v>
      </c>
      <c r="E1547" s="43" t="s">
        <v>28</v>
      </c>
      <c r="F1547" s="43">
        <v>1</v>
      </c>
      <c r="G1547" s="44">
        <v>2.38</v>
      </c>
      <c r="H1547" s="44">
        <v>2.38</v>
      </c>
      <c r="I1547" s="44">
        <v>2.38</v>
      </c>
      <c r="J1547" s="44"/>
      <c r="K1547" s="44"/>
      <c r="L1547" s="44"/>
      <c r="M1547" s="44"/>
      <c r="N1547" s="44"/>
      <c r="O1547" s="44"/>
      <c r="P1547" s="41" t="s">
        <v>188</v>
      </c>
      <c r="Q1547" s="43">
        <v>201904</v>
      </c>
      <c r="R1547" s="55"/>
    </row>
    <row r="1548" spans="1:18">
      <c r="A1548" s="41"/>
      <c r="B1548" s="102" t="s">
        <v>238</v>
      </c>
      <c r="C1548" s="41" t="s">
        <v>184</v>
      </c>
      <c r="D1548" s="42" t="s">
        <v>238</v>
      </c>
      <c r="E1548" s="43" t="s">
        <v>28</v>
      </c>
      <c r="F1548" s="43">
        <v>1</v>
      </c>
      <c r="G1548" s="44">
        <v>3.105</v>
      </c>
      <c r="H1548" s="44">
        <v>3.105</v>
      </c>
      <c r="I1548" s="44">
        <v>3.11</v>
      </c>
      <c r="J1548" s="44"/>
      <c r="K1548" s="44"/>
      <c r="L1548" s="44"/>
      <c r="M1548" s="44"/>
      <c r="N1548" s="44"/>
      <c r="O1548" s="44"/>
      <c r="P1548" s="41" t="s">
        <v>188</v>
      </c>
      <c r="Q1548" s="43">
        <v>201904</v>
      </c>
      <c r="R1548" s="55"/>
    </row>
    <row r="1549" spans="1:18">
      <c r="A1549" s="41"/>
      <c r="B1549" s="102" t="s">
        <v>76</v>
      </c>
      <c r="C1549" s="41" t="s">
        <v>75</v>
      </c>
      <c r="D1549" s="42" t="s">
        <v>76</v>
      </c>
      <c r="E1549" s="43" t="s">
        <v>138</v>
      </c>
      <c r="F1549" s="43">
        <v>1</v>
      </c>
      <c r="G1549" s="44">
        <v>17.6</v>
      </c>
      <c r="H1549" s="44">
        <v>17.6</v>
      </c>
      <c r="I1549" s="44">
        <v>17.6</v>
      </c>
      <c r="J1549" s="44"/>
      <c r="K1549" s="44"/>
      <c r="L1549" s="44"/>
      <c r="M1549" s="44"/>
      <c r="N1549" s="44"/>
      <c r="O1549" s="44"/>
      <c r="P1549" s="41" t="s">
        <v>188</v>
      </c>
      <c r="Q1549" s="43">
        <v>201905</v>
      </c>
      <c r="R1549" s="55"/>
    </row>
    <row r="1550" ht="24" spans="1:18">
      <c r="A1550" s="41"/>
      <c r="B1550" s="102" t="s">
        <v>238</v>
      </c>
      <c r="C1550" s="41" t="s">
        <v>184</v>
      </c>
      <c r="D1550" s="42" t="s">
        <v>238</v>
      </c>
      <c r="E1550" s="43" t="s">
        <v>28</v>
      </c>
      <c r="F1550" s="43">
        <v>1</v>
      </c>
      <c r="G1550" s="44">
        <v>8.89</v>
      </c>
      <c r="H1550" s="44">
        <v>8.89</v>
      </c>
      <c r="I1550" s="44">
        <v>8.89</v>
      </c>
      <c r="J1550" s="44"/>
      <c r="K1550" s="44"/>
      <c r="L1550" s="44"/>
      <c r="M1550" s="44"/>
      <c r="N1550" s="44"/>
      <c r="O1550" s="44"/>
      <c r="P1550" s="69" t="s">
        <v>188</v>
      </c>
      <c r="Q1550" s="43"/>
      <c r="R1550" s="43" t="s">
        <v>1780</v>
      </c>
    </row>
    <row r="1551" ht="24" spans="1:18">
      <c r="A1551" s="41"/>
      <c r="B1551" s="102" t="s">
        <v>1016</v>
      </c>
      <c r="C1551" s="41" t="s">
        <v>1015</v>
      </c>
      <c r="D1551" s="42" t="s">
        <v>1016</v>
      </c>
      <c r="E1551" s="43" t="s">
        <v>128</v>
      </c>
      <c r="F1551" s="43">
        <v>1</v>
      </c>
      <c r="G1551" s="44">
        <v>0.22</v>
      </c>
      <c r="H1551" s="44">
        <v>0.22</v>
      </c>
      <c r="I1551" s="44">
        <v>0.22</v>
      </c>
      <c r="J1551" s="44"/>
      <c r="K1551" s="44"/>
      <c r="L1551" s="44"/>
      <c r="M1551" s="44"/>
      <c r="N1551" s="44"/>
      <c r="O1551" s="44"/>
      <c r="P1551" s="69" t="s">
        <v>188</v>
      </c>
      <c r="Q1551" s="43"/>
      <c r="R1551" s="43" t="s">
        <v>1780</v>
      </c>
    </row>
    <row r="1552" ht="24" spans="1:18">
      <c r="A1552" s="41"/>
      <c r="B1552" s="102" t="s">
        <v>156</v>
      </c>
      <c r="C1552" s="41" t="s">
        <v>157</v>
      </c>
      <c r="D1552" s="42" t="s">
        <v>156</v>
      </c>
      <c r="E1552" s="43" t="s">
        <v>128</v>
      </c>
      <c r="F1552" s="43">
        <v>1</v>
      </c>
      <c r="G1552" s="44">
        <v>0.48</v>
      </c>
      <c r="H1552" s="44">
        <v>0.48</v>
      </c>
      <c r="I1552" s="44">
        <v>0.48</v>
      </c>
      <c r="J1552" s="44"/>
      <c r="K1552" s="44"/>
      <c r="L1552" s="44"/>
      <c r="M1552" s="44"/>
      <c r="N1552" s="44"/>
      <c r="O1552" s="44"/>
      <c r="P1552" s="69" t="s">
        <v>188</v>
      </c>
      <c r="Q1552" s="43"/>
      <c r="R1552" s="43" t="s">
        <v>1780</v>
      </c>
    </row>
    <row r="1553" ht="24" spans="1:18">
      <c r="A1553" s="41"/>
      <c r="B1553" s="102" t="s">
        <v>345</v>
      </c>
      <c r="C1553" s="41" t="s">
        <v>171</v>
      </c>
      <c r="D1553" s="42" t="s">
        <v>345</v>
      </c>
      <c r="E1553" s="43" t="s">
        <v>128</v>
      </c>
      <c r="F1553" s="43">
        <v>9</v>
      </c>
      <c r="G1553" s="44">
        <v>0.16</v>
      </c>
      <c r="H1553" s="44">
        <v>1.44</v>
      </c>
      <c r="I1553" s="44">
        <v>1.44</v>
      </c>
      <c r="J1553" s="44"/>
      <c r="K1553" s="44"/>
      <c r="L1553" s="44"/>
      <c r="M1553" s="44"/>
      <c r="N1553" s="44"/>
      <c r="O1553" s="44"/>
      <c r="P1553" s="69" t="s">
        <v>188</v>
      </c>
      <c r="Q1553" s="43"/>
      <c r="R1553" s="43" t="s">
        <v>1780</v>
      </c>
    </row>
    <row r="1554" ht="24" spans="1:18">
      <c r="A1554" s="41"/>
      <c r="B1554" s="102" t="s">
        <v>501</v>
      </c>
      <c r="C1554" s="41" t="s">
        <v>500</v>
      </c>
      <c r="D1554" s="42" t="s">
        <v>501</v>
      </c>
      <c r="E1554" s="43" t="s">
        <v>128</v>
      </c>
      <c r="F1554" s="43">
        <v>1</v>
      </c>
      <c r="G1554" s="44">
        <v>0.22</v>
      </c>
      <c r="H1554" s="44">
        <v>0.22</v>
      </c>
      <c r="I1554" s="44">
        <v>0.22</v>
      </c>
      <c r="J1554" s="44"/>
      <c r="K1554" s="44"/>
      <c r="L1554" s="44"/>
      <c r="M1554" s="44"/>
      <c r="N1554" s="44"/>
      <c r="O1554" s="44"/>
      <c r="P1554" s="69" t="s">
        <v>188</v>
      </c>
      <c r="Q1554" s="43"/>
      <c r="R1554" s="43" t="s">
        <v>1780</v>
      </c>
    </row>
    <row r="1555" ht="24" spans="1:18">
      <c r="A1555" s="41"/>
      <c r="B1555" s="102" t="s">
        <v>416</v>
      </c>
      <c r="C1555" s="41" t="s">
        <v>315</v>
      </c>
      <c r="D1555" s="42" t="s">
        <v>416</v>
      </c>
      <c r="E1555" s="43" t="s">
        <v>128</v>
      </c>
      <c r="F1555" s="43">
        <v>10</v>
      </c>
      <c r="G1555" s="44">
        <v>0.16</v>
      </c>
      <c r="H1555" s="44">
        <v>1.6</v>
      </c>
      <c r="I1555" s="44">
        <v>1.6</v>
      </c>
      <c r="J1555" s="44"/>
      <c r="K1555" s="44"/>
      <c r="L1555" s="44"/>
      <c r="M1555" s="44"/>
      <c r="N1555" s="44"/>
      <c r="O1555" s="44"/>
      <c r="P1555" s="41" t="s">
        <v>188</v>
      </c>
      <c r="Q1555" s="43"/>
      <c r="R1555" s="43" t="s">
        <v>1780</v>
      </c>
    </row>
    <row r="1556" ht="24" spans="1:18">
      <c r="A1556" s="41"/>
      <c r="B1556" s="102" t="s">
        <v>53</v>
      </c>
      <c r="C1556" s="41" t="s">
        <v>52</v>
      </c>
      <c r="D1556" s="42" t="s">
        <v>53</v>
      </c>
      <c r="E1556" s="43" t="s">
        <v>128</v>
      </c>
      <c r="F1556" s="43">
        <v>1</v>
      </c>
      <c r="G1556" s="44">
        <v>0.52</v>
      </c>
      <c r="H1556" s="44">
        <v>0.52</v>
      </c>
      <c r="I1556" s="44">
        <v>0.52</v>
      </c>
      <c r="J1556" s="44"/>
      <c r="K1556" s="44"/>
      <c r="L1556" s="44"/>
      <c r="M1556" s="44"/>
      <c r="N1556" s="44"/>
      <c r="O1556" s="44"/>
      <c r="P1556" s="41" t="s">
        <v>188</v>
      </c>
      <c r="Q1556" s="43"/>
      <c r="R1556" s="43" t="s">
        <v>1780</v>
      </c>
    </row>
    <row r="1557" spans="1:18">
      <c r="A1557" s="41" t="s">
        <v>1781</v>
      </c>
      <c r="B1557" s="301" t="s">
        <v>716</v>
      </c>
      <c r="C1557" s="302" t="s">
        <v>184</v>
      </c>
      <c r="D1557" s="303" t="s">
        <v>238</v>
      </c>
      <c r="E1557" s="31" t="s">
        <v>128</v>
      </c>
      <c r="F1557" s="31">
        <v>10</v>
      </c>
      <c r="G1557" s="114">
        <v>0.6</v>
      </c>
      <c r="H1557" s="114">
        <v>6</v>
      </c>
      <c r="I1557" s="114"/>
      <c r="J1557" s="114"/>
      <c r="K1557" s="114"/>
      <c r="L1557" s="114"/>
      <c r="M1557" s="114"/>
      <c r="N1557" s="114"/>
      <c r="O1557" s="114"/>
      <c r="P1557" s="313"/>
      <c r="Q1557" s="313"/>
      <c r="R1557" s="52"/>
    </row>
    <row r="1558" spans="1:18">
      <c r="A1558" s="41"/>
      <c r="B1558" s="301" t="s">
        <v>716</v>
      </c>
      <c r="C1558" s="302" t="s">
        <v>157</v>
      </c>
      <c r="D1558" s="303" t="s">
        <v>156</v>
      </c>
      <c r="E1558" s="31" t="s">
        <v>128</v>
      </c>
      <c r="F1558" s="31">
        <v>2</v>
      </c>
      <c r="G1558" s="114">
        <v>1</v>
      </c>
      <c r="H1558" s="114">
        <v>2</v>
      </c>
      <c r="I1558" s="114"/>
      <c r="J1558" s="114"/>
      <c r="K1558" s="114"/>
      <c r="L1558" s="114"/>
      <c r="M1558" s="114"/>
      <c r="N1558" s="114"/>
      <c r="O1558" s="114"/>
      <c r="P1558" s="313"/>
      <c r="Q1558" s="313"/>
      <c r="R1558" s="52"/>
    </row>
    <row r="1559" spans="1:18">
      <c r="A1559" s="41"/>
      <c r="B1559" s="301" t="s">
        <v>716</v>
      </c>
      <c r="C1559" s="302" t="s">
        <v>171</v>
      </c>
      <c r="D1559" s="303" t="s">
        <v>345</v>
      </c>
      <c r="E1559" s="31" t="s">
        <v>128</v>
      </c>
      <c r="F1559" s="31">
        <v>10</v>
      </c>
      <c r="G1559" s="114">
        <v>0.16</v>
      </c>
      <c r="H1559" s="114">
        <v>1.6</v>
      </c>
      <c r="I1559" s="114"/>
      <c r="J1559" s="114"/>
      <c r="K1559" s="114"/>
      <c r="L1559" s="114"/>
      <c r="M1559" s="114"/>
      <c r="N1559" s="114"/>
      <c r="O1559" s="114"/>
      <c r="P1559" s="313"/>
      <c r="Q1559" s="313"/>
      <c r="R1559" s="52"/>
    </row>
    <row r="1560" spans="1:18">
      <c r="A1560" s="41"/>
      <c r="B1560" s="301" t="s">
        <v>716</v>
      </c>
      <c r="C1560" s="302" t="s">
        <v>500</v>
      </c>
      <c r="D1560" s="303" t="s">
        <v>501</v>
      </c>
      <c r="E1560" s="31" t="s">
        <v>128</v>
      </c>
      <c r="F1560" s="31">
        <v>2</v>
      </c>
      <c r="G1560" s="114">
        <v>0.3</v>
      </c>
      <c r="H1560" s="114">
        <v>0.6</v>
      </c>
      <c r="I1560" s="114"/>
      <c r="J1560" s="114"/>
      <c r="K1560" s="114"/>
      <c r="L1560" s="114"/>
      <c r="M1560" s="114"/>
      <c r="N1560" s="114"/>
      <c r="O1560" s="114"/>
      <c r="P1560" s="313"/>
      <c r="Q1560" s="313"/>
      <c r="R1560" s="52"/>
    </row>
    <row r="1561" spans="1:18">
      <c r="A1561" s="41"/>
      <c r="B1561" s="301" t="s">
        <v>716</v>
      </c>
      <c r="C1561" s="302" t="s">
        <v>52</v>
      </c>
      <c r="D1561" s="303" t="s">
        <v>53</v>
      </c>
      <c r="E1561" s="31" t="s">
        <v>128</v>
      </c>
      <c r="F1561" s="31">
        <v>2</v>
      </c>
      <c r="G1561" s="114">
        <v>2</v>
      </c>
      <c r="H1561" s="114">
        <v>4</v>
      </c>
      <c r="I1561" s="114"/>
      <c r="J1561" s="114"/>
      <c r="K1561" s="114"/>
      <c r="L1561" s="114"/>
      <c r="M1561" s="114"/>
      <c r="N1561" s="114"/>
      <c r="O1561" s="114"/>
      <c r="P1561" s="313"/>
      <c r="Q1561" s="313"/>
      <c r="R1561" s="52"/>
    </row>
    <row r="1562" spans="1:18">
      <c r="A1562" s="41"/>
      <c r="B1562" s="301" t="s">
        <v>716</v>
      </c>
      <c r="C1562" s="302" t="s">
        <v>291</v>
      </c>
      <c r="D1562" s="303" t="s">
        <v>292</v>
      </c>
      <c r="E1562" s="31" t="s">
        <v>128</v>
      </c>
      <c r="F1562" s="31">
        <v>1</v>
      </c>
      <c r="G1562" s="114">
        <v>1</v>
      </c>
      <c r="H1562" s="114">
        <v>1</v>
      </c>
      <c r="I1562" s="114"/>
      <c r="J1562" s="114"/>
      <c r="K1562" s="114"/>
      <c r="L1562" s="114"/>
      <c r="M1562" s="114"/>
      <c r="N1562" s="114"/>
      <c r="O1562" s="114"/>
      <c r="P1562" s="313"/>
      <c r="Q1562" s="313"/>
      <c r="R1562" s="52"/>
    </row>
    <row r="1563" spans="1:18">
      <c r="A1563" s="41"/>
      <c r="B1563" s="301" t="s">
        <v>716</v>
      </c>
      <c r="C1563" s="302" t="s">
        <v>315</v>
      </c>
      <c r="D1563" s="303" t="s">
        <v>416</v>
      </c>
      <c r="E1563" s="31" t="s">
        <v>128</v>
      </c>
      <c r="F1563" s="31">
        <v>10</v>
      </c>
      <c r="G1563" s="114">
        <v>0.3</v>
      </c>
      <c r="H1563" s="114">
        <v>3</v>
      </c>
      <c r="I1563" s="114"/>
      <c r="J1563" s="114"/>
      <c r="K1563" s="114"/>
      <c r="L1563" s="114"/>
      <c r="M1563" s="114"/>
      <c r="N1563" s="114"/>
      <c r="O1563" s="114"/>
      <c r="P1563" s="313"/>
      <c r="Q1563" s="313"/>
      <c r="R1563" s="52"/>
    </row>
    <row r="1564" spans="1:18">
      <c r="A1564" s="41"/>
      <c r="B1564" s="301" t="s">
        <v>716</v>
      </c>
      <c r="C1564" s="302" t="s">
        <v>179</v>
      </c>
      <c r="D1564" s="303" t="s">
        <v>1011</v>
      </c>
      <c r="E1564" s="31" t="s">
        <v>128</v>
      </c>
      <c r="F1564" s="31">
        <v>5</v>
      </c>
      <c r="G1564" s="114">
        <v>0.5</v>
      </c>
      <c r="H1564" s="114">
        <v>2.5</v>
      </c>
      <c r="I1564" s="114"/>
      <c r="J1564" s="114"/>
      <c r="K1564" s="114"/>
      <c r="L1564" s="114"/>
      <c r="M1564" s="114"/>
      <c r="N1564" s="114"/>
      <c r="O1564" s="114"/>
      <c r="P1564" s="313"/>
      <c r="Q1564" s="313"/>
      <c r="R1564" s="52"/>
    </row>
    <row r="1565" spans="1:18">
      <c r="A1565" s="41"/>
      <c r="B1565" s="301" t="s">
        <v>716</v>
      </c>
      <c r="C1565" s="302" t="s">
        <v>175</v>
      </c>
      <c r="D1565" s="303" t="s">
        <v>174</v>
      </c>
      <c r="E1565" s="31" t="s">
        <v>128</v>
      </c>
      <c r="F1565" s="31">
        <v>5</v>
      </c>
      <c r="G1565" s="114">
        <v>0.1</v>
      </c>
      <c r="H1565" s="114">
        <v>0.5</v>
      </c>
      <c r="I1565" s="114"/>
      <c r="J1565" s="114"/>
      <c r="K1565" s="114"/>
      <c r="L1565" s="114"/>
      <c r="M1565" s="114"/>
      <c r="N1565" s="114"/>
      <c r="O1565" s="114"/>
      <c r="P1565" s="313"/>
      <c r="Q1565" s="313"/>
      <c r="R1565" s="52"/>
    </row>
    <row r="1566" spans="1:18">
      <c r="A1566" s="41"/>
      <c r="B1566" s="301" t="s">
        <v>716</v>
      </c>
      <c r="C1566" s="302" t="s">
        <v>164</v>
      </c>
      <c r="D1566" s="303" t="s">
        <v>163</v>
      </c>
      <c r="E1566" s="31" t="s">
        <v>128</v>
      </c>
      <c r="F1566" s="31">
        <v>6</v>
      </c>
      <c r="G1566" s="114">
        <v>0.8</v>
      </c>
      <c r="H1566" s="114">
        <v>4.8</v>
      </c>
      <c r="I1566" s="114"/>
      <c r="J1566" s="114"/>
      <c r="K1566" s="114"/>
      <c r="L1566" s="114"/>
      <c r="M1566" s="114"/>
      <c r="N1566" s="114"/>
      <c r="O1566" s="114"/>
      <c r="P1566" s="313"/>
      <c r="Q1566" s="313"/>
      <c r="R1566" s="52"/>
    </row>
    <row r="1567" spans="1:18">
      <c r="A1567" s="41"/>
      <c r="B1567" s="301" t="s">
        <v>716</v>
      </c>
      <c r="C1567" s="304" t="s">
        <v>169</v>
      </c>
      <c r="D1567" s="303" t="s">
        <v>488</v>
      </c>
      <c r="E1567" s="31" t="s">
        <v>28</v>
      </c>
      <c r="F1567" s="31">
        <v>1</v>
      </c>
      <c r="G1567" s="114">
        <v>6</v>
      </c>
      <c r="H1567" s="114">
        <v>6</v>
      </c>
      <c r="I1567" s="114"/>
      <c r="J1567" s="114"/>
      <c r="K1567" s="114"/>
      <c r="L1567" s="114"/>
      <c r="M1567" s="114"/>
      <c r="N1567" s="114"/>
      <c r="O1567" s="114"/>
      <c r="P1567" s="313"/>
      <c r="Q1567" s="313"/>
      <c r="R1567" s="52"/>
    </row>
    <row r="1568" spans="1:18">
      <c r="A1568" s="41"/>
      <c r="B1568" s="301" t="s">
        <v>716</v>
      </c>
      <c r="C1568" s="304" t="s">
        <v>55</v>
      </c>
      <c r="D1568" s="303" t="s">
        <v>56</v>
      </c>
      <c r="E1568" s="31" t="s">
        <v>28</v>
      </c>
      <c r="F1568" s="31">
        <v>1</v>
      </c>
      <c r="G1568" s="114">
        <v>5</v>
      </c>
      <c r="H1568" s="114">
        <v>5</v>
      </c>
      <c r="I1568" s="114"/>
      <c r="J1568" s="114"/>
      <c r="K1568" s="114"/>
      <c r="L1568" s="114"/>
      <c r="M1568" s="114"/>
      <c r="N1568" s="114"/>
      <c r="O1568" s="114"/>
      <c r="P1568" s="313"/>
      <c r="Q1568" s="313"/>
      <c r="R1568" s="52"/>
    </row>
    <row r="1569" spans="1:18">
      <c r="A1569" s="41"/>
      <c r="B1569" s="301" t="s">
        <v>716</v>
      </c>
      <c r="C1569" s="304" t="s">
        <v>49</v>
      </c>
      <c r="D1569" s="303" t="s">
        <v>50</v>
      </c>
      <c r="E1569" s="31" t="s">
        <v>28</v>
      </c>
      <c r="F1569" s="31">
        <v>1</v>
      </c>
      <c r="G1569" s="114">
        <v>5</v>
      </c>
      <c r="H1569" s="114">
        <v>5</v>
      </c>
      <c r="I1569" s="114"/>
      <c r="J1569" s="114"/>
      <c r="K1569" s="114"/>
      <c r="L1569" s="114"/>
      <c r="M1569" s="114"/>
      <c r="N1569" s="114"/>
      <c r="O1569" s="114"/>
      <c r="P1569" s="313"/>
      <c r="Q1569" s="313"/>
      <c r="R1569" s="52"/>
    </row>
    <row r="1570" spans="1:18">
      <c r="A1570" s="41"/>
      <c r="B1570" s="301" t="s">
        <v>716</v>
      </c>
      <c r="C1570" s="304" t="s">
        <v>270</v>
      </c>
      <c r="D1570" s="303" t="s">
        <v>271</v>
      </c>
      <c r="E1570" s="31"/>
      <c r="F1570" s="31"/>
      <c r="G1570" s="114">
        <v>20</v>
      </c>
      <c r="H1570" s="114">
        <v>20</v>
      </c>
      <c r="I1570" s="114"/>
      <c r="J1570" s="114"/>
      <c r="K1570" s="114"/>
      <c r="L1570" s="114"/>
      <c r="M1570" s="114"/>
      <c r="N1570" s="114"/>
      <c r="O1570" s="114"/>
      <c r="P1570" s="313"/>
      <c r="Q1570" s="313"/>
      <c r="R1570" s="52"/>
    </row>
    <row r="1571" spans="1:18">
      <c r="A1571" s="41"/>
      <c r="B1571" s="301" t="s">
        <v>716</v>
      </c>
      <c r="C1571" s="304" t="s">
        <v>75</v>
      </c>
      <c r="D1571" s="303" t="s">
        <v>76</v>
      </c>
      <c r="E1571" s="31"/>
      <c r="F1571" s="31"/>
      <c r="G1571" s="114">
        <v>20</v>
      </c>
      <c r="H1571" s="114">
        <v>20</v>
      </c>
      <c r="I1571" s="114"/>
      <c r="J1571" s="114"/>
      <c r="K1571" s="114"/>
      <c r="L1571" s="114"/>
      <c r="M1571" s="114"/>
      <c r="N1571" s="114"/>
      <c r="O1571" s="114"/>
      <c r="P1571" s="313"/>
      <c r="Q1571" s="313"/>
      <c r="R1571" s="52"/>
    </row>
    <row r="1572" spans="1:18">
      <c r="A1572" s="41"/>
      <c r="B1572" s="301" t="s">
        <v>716</v>
      </c>
      <c r="C1572" s="304" t="s">
        <v>210</v>
      </c>
      <c r="D1572" s="303" t="s">
        <v>211</v>
      </c>
      <c r="E1572" s="31"/>
      <c r="F1572" s="31"/>
      <c r="G1572" s="114">
        <v>5</v>
      </c>
      <c r="H1572" s="114">
        <v>5</v>
      </c>
      <c r="I1572" s="114"/>
      <c r="J1572" s="114"/>
      <c r="K1572" s="114"/>
      <c r="L1572" s="114"/>
      <c r="M1572" s="114"/>
      <c r="N1572" s="114"/>
      <c r="O1572" s="114"/>
      <c r="P1572" s="313"/>
      <c r="Q1572" s="313"/>
      <c r="R1572" s="52"/>
    </row>
    <row r="1573" spans="1:18">
      <c r="A1573" s="41"/>
      <c r="B1573" s="301" t="s">
        <v>716</v>
      </c>
      <c r="C1573" s="304" t="s">
        <v>177</v>
      </c>
      <c r="D1573" s="303" t="s">
        <v>191</v>
      </c>
      <c r="E1573" s="31"/>
      <c r="F1573" s="31"/>
      <c r="G1573" s="114">
        <v>20</v>
      </c>
      <c r="H1573" s="114">
        <v>20</v>
      </c>
      <c r="I1573" s="114"/>
      <c r="J1573" s="114"/>
      <c r="K1573" s="114"/>
      <c r="L1573" s="114"/>
      <c r="M1573" s="114"/>
      <c r="N1573" s="114"/>
      <c r="O1573" s="114"/>
      <c r="P1573" s="313"/>
      <c r="Q1573" s="313"/>
      <c r="R1573" s="52"/>
    </row>
    <row r="1574" spans="1:18">
      <c r="A1574" s="40" t="s">
        <v>1782</v>
      </c>
      <c r="B1574" s="41" t="s">
        <v>170</v>
      </c>
      <c r="C1574" s="41" t="s">
        <v>610</v>
      </c>
      <c r="D1574" s="42" t="str">
        <f>IF(C1574="","",VLOOKUP(C1574,[25]采购品目表!A$1:B$65536,2,FALSE))</f>
        <v>喷墨打印机</v>
      </c>
      <c r="E1574" s="43" t="s">
        <v>128</v>
      </c>
      <c r="F1574" s="43">
        <v>4</v>
      </c>
      <c r="G1574" s="44">
        <v>0.37</v>
      </c>
      <c r="H1574" s="44">
        <v>1.48</v>
      </c>
      <c r="I1574" s="44"/>
      <c r="J1574" s="44"/>
      <c r="K1574" s="44"/>
      <c r="L1574" s="44"/>
      <c r="M1574" s="44"/>
      <c r="N1574" s="44"/>
      <c r="O1574" s="44"/>
      <c r="P1574" s="41" t="s">
        <v>154</v>
      </c>
      <c r="Q1574" s="43" t="s">
        <v>1783</v>
      </c>
      <c r="R1574" s="66"/>
    </row>
    <row r="1575" spans="1:18">
      <c r="A1575" s="45"/>
      <c r="B1575" s="41" t="s">
        <v>1784</v>
      </c>
      <c r="C1575" s="41" t="s">
        <v>69</v>
      </c>
      <c r="D1575" s="42" t="str">
        <f>IF(C1575="","",VLOOKUP(C1575,[25]采购品目表!A$1:B$65536,2,FALSE))</f>
        <v>办公消耗用品及类似物品</v>
      </c>
      <c r="E1575" s="43" t="s">
        <v>28</v>
      </c>
      <c r="F1575" s="43">
        <v>1</v>
      </c>
      <c r="G1575" s="44">
        <v>8</v>
      </c>
      <c r="H1575" s="44">
        <v>8</v>
      </c>
      <c r="I1575" s="44"/>
      <c r="J1575" s="44"/>
      <c r="K1575" s="44"/>
      <c r="L1575" s="44"/>
      <c r="M1575" s="44"/>
      <c r="N1575" s="44"/>
      <c r="O1575" s="44"/>
      <c r="P1575" s="41" t="s">
        <v>154</v>
      </c>
      <c r="Q1575" s="43" t="s">
        <v>1785</v>
      </c>
      <c r="R1575" s="66"/>
    </row>
    <row r="1576" spans="1:18">
      <c r="A1576" s="45"/>
      <c r="B1576" s="190" t="s">
        <v>1004</v>
      </c>
      <c r="C1576" s="92" t="s">
        <v>184</v>
      </c>
      <c r="D1576" s="42" t="str">
        <f>IF(C1576="","",VLOOKUP(C1576,[25]采购品目表!A$1:B$65536,2,FALSE))</f>
        <v>台式计算机</v>
      </c>
      <c r="E1576" s="43" t="s">
        <v>128</v>
      </c>
      <c r="F1576" s="43">
        <v>6</v>
      </c>
      <c r="G1576" s="44">
        <v>0.59</v>
      </c>
      <c r="H1576" s="44">
        <v>3.54</v>
      </c>
      <c r="I1576" s="44"/>
      <c r="J1576" s="44"/>
      <c r="K1576" s="44"/>
      <c r="L1576" s="44"/>
      <c r="M1576" s="44"/>
      <c r="N1576" s="44"/>
      <c r="O1576" s="44"/>
      <c r="P1576" s="41" t="s">
        <v>154</v>
      </c>
      <c r="Q1576" s="43" t="s">
        <v>1783</v>
      </c>
      <c r="R1576" s="66"/>
    </row>
    <row r="1577" spans="1:18">
      <c r="A1577" s="45"/>
      <c r="B1577" s="41" t="s">
        <v>163</v>
      </c>
      <c r="C1577" s="41" t="s">
        <v>164</v>
      </c>
      <c r="D1577" s="42" t="str">
        <f>IF(C1577="","",VLOOKUP(C1577,[25]采购品目表!A$1:B$65536,2,FALSE))</f>
        <v>空调机</v>
      </c>
      <c r="E1577" s="43" t="s">
        <v>128</v>
      </c>
      <c r="F1577" s="43">
        <v>15</v>
      </c>
      <c r="G1577" s="44">
        <v>0.4</v>
      </c>
      <c r="H1577" s="44">
        <v>6</v>
      </c>
      <c r="I1577" s="44"/>
      <c r="J1577" s="44"/>
      <c r="K1577" s="44"/>
      <c r="L1577" s="44"/>
      <c r="M1577" s="44"/>
      <c r="N1577" s="44"/>
      <c r="O1577" s="44"/>
      <c r="P1577" s="41" t="s">
        <v>154</v>
      </c>
      <c r="Q1577" s="43" t="s">
        <v>1783</v>
      </c>
      <c r="R1577" s="66"/>
    </row>
    <row r="1578" spans="1:18">
      <c r="A1578" s="56"/>
      <c r="B1578" s="41" t="s">
        <v>1786</v>
      </c>
      <c r="C1578" s="92" t="s">
        <v>236</v>
      </c>
      <c r="D1578" s="42" t="str">
        <f>IF(C1578="","",VLOOKUP(C1578,[25]采购品目表!A$1:B$65536,2,FALSE))</f>
        <v>组合家具</v>
      </c>
      <c r="E1578" s="43" t="s">
        <v>499</v>
      </c>
      <c r="F1578" s="43">
        <v>10</v>
      </c>
      <c r="G1578" s="44">
        <v>0.38</v>
      </c>
      <c r="H1578" s="44">
        <v>3.8</v>
      </c>
      <c r="I1578" s="44"/>
      <c r="J1578" s="44"/>
      <c r="K1578" s="44"/>
      <c r="L1578" s="44"/>
      <c r="M1578" s="44"/>
      <c r="N1578" s="44"/>
      <c r="O1578" s="44"/>
      <c r="P1578" s="41" t="s">
        <v>154</v>
      </c>
      <c r="Q1578" s="43" t="s">
        <v>1783</v>
      </c>
      <c r="R1578" s="66"/>
    </row>
    <row r="1579" ht="24" customHeight="1" spans="1:18">
      <c r="A1579" s="305" t="s">
        <v>1787</v>
      </c>
      <c r="B1579" s="152" t="s">
        <v>256</v>
      </c>
      <c r="C1579" s="306" t="s">
        <v>899</v>
      </c>
      <c r="D1579" s="307" t="s">
        <v>256</v>
      </c>
      <c r="E1579" s="308" t="s">
        <v>128</v>
      </c>
      <c r="F1579" s="308">
        <v>1</v>
      </c>
      <c r="G1579" s="309">
        <v>2.7</v>
      </c>
      <c r="H1579" s="309">
        <v>2.7</v>
      </c>
      <c r="I1579" s="309"/>
      <c r="J1579" s="309"/>
      <c r="K1579" s="309"/>
      <c r="L1579" s="309">
        <v>2.7</v>
      </c>
      <c r="M1579" s="309"/>
      <c r="N1579" s="309"/>
      <c r="O1579" s="309"/>
      <c r="P1579" s="311" t="s">
        <v>154</v>
      </c>
      <c r="Q1579" s="308">
        <v>201901</v>
      </c>
      <c r="R1579" s="314"/>
    </row>
    <row r="1580" ht="24" spans="1:18">
      <c r="A1580" s="310"/>
      <c r="B1580" s="152" t="s">
        <v>1788</v>
      </c>
      <c r="C1580" s="306" t="s">
        <v>75</v>
      </c>
      <c r="D1580" s="307" t="s">
        <v>76</v>
      </c>
      <c r="E1580" s="308" t="s">
        <v>42</v>
      </c>
      <c r="F1580" s="308">
        <v>1</v>
      </c>
      <c r="G1580" s="309">
        <v>138.11</v>
      </c>
      <c r="H1580" s="309">
        <v>138.11</v>
      </c>
      <c r="I1580" s="309"/>
      <c r="J1580" s="309"/>
      <c r="K1580" s="309"/>
      <c r="L1580" s="309">
        <v>138.11</v>
      </c>
      <c r="M1580" s="309"/>
      <c r="N1580" s="309"/>
      <c r="O1580" s="309"/>
      <c r="P1580" s="311" t="s">
        <v>188</v>
      </c>
      <c r="Q1580" s="308">
        <v>201903</v>
      </c>
      <c r="R1580" s="314"/>
    </row>
    <row r="1581" spans="1:18">
      <c r="A1581" s="310"/>
      <c r="B1581" s="152" t="s">
        <v>168</v>
      </c>
      <c r="C1581" s="306" t="s">
        <v>236</v>
      </c>
      <c r="D1581" s="307" t="s">
        <v>431</v>
      </c>
      <c r="E1581" s="308" t="s">
        <v>28</v>
      </c>
      <c r="F1581" s="308">
        <v>1</v>
      </c>
      <c r="G1581" s="309">
        <v>1.15</v>
      </c>
      <c r="H1581" s="309">
        <v>1.15</v>
      </c>
      <c r="I1581" s="309"/>
      <c r="J1581" s="309"/>
      <c r="K1581" s="309"/>
      <c r="L1581" s="309">
        <v>1.15</v>
      </c>
      <c r="M1581" s="309"/>
      <c r="N1581" s="309"/>
      <c r="O1581" s="309"/>
      <c r="P1581" s="311" t="s">
        <v>154</v>
      </c>
      <c r="Q1581" s="308">
        <v>201902</v>
      </c>
      <c r="R1581" s="314"/>
    </row>
    <row r="1582" spans="1:18">
      <c r="A1582" s="310"/>
      <c r="B1582" s="311" t="s">
        <v>244</v>
      </c>
      <c r="C1582" s="311" t="s">
        <v>107</v>
      </c>
      <c r="D1582" s="307" t="s">
        <v>244</v>
      </c>
      <c r="E1582" s="308" t="s">
        <v>28</v>
      </c>
      <c r="F1582" s="308">
        <v>1</v>
      </c>
      <c r="G1582" s="309">
        <v>3.3</v>
      </c>
      <c r="H1582" s="309">
        <v>3.3</v>
      </c>
      <c r="I1582" s="309"/>
      <c r="J1582" s="309"/>
      <c r="K1582" s="309"/>
      <c r="L1582" s="309">
        <v>3.3</v>
      </c>
      <c r="M1582" s="309"/>
      <c r="N1582" s="309"/>
      <c r="O1582" s="309"/>
      <c r="P1582" s="311" t="s">
        <v>154</v>
      </c>
      <c r="Q1582" s="308">
        <v>201902</v>
      </c>
      <c r="R1582" s="314"/>
    </row>
    <row r="1583" spans="1:18">
      <c r="A1583" s="310"/>
      <c r="B1583" s="152" t="s">
        <v>583</v>
      </c>
      <c r="C1583" s="306" t="s">
        <v>49</v>
      </c>
      <c r="D1583" s="307" t="s">
        <v>50</v>
      </c>
      <c r="E1583" s="308" t="s">
        <v>28</v>
      </c>
      <c r="F1583" s="308">
        <v>1</v>
      </c>
      <c r="G1583" s="309">
        <v>2.47</v>
      </c>
      <c r="H1583" s="309">
        <v>2.47</v>
      </c>
      <c r="I1583" s="309"/>
      <c r="J1583" s="309"/>
      <c r="K1583" s="309"/>
      <c r="L1583" s="309">
        <v>2.47</v>
      </c>
      <c r="M1583" s="309"/>
      <c r="N1583" s="309"/>
      <c r="O1583" s="309"/>
      <c r="P1583" s="311" t="s">
        <v>154</v>
      </c>
      <c r="Q1583" s="308">
        <v>201902</v>
      </c>
      <c r="R1583" s="314"/>
    </row>
    <row r="1584" spans="1:18">
      <c r="A1584" s="310"/>
      <c r="B1584" s="152" t="s">
        <v>1789</v>
      </c>
      <c r="C1584" s="306" t="s">
        <v>210</v>
      </c>
      <c r="D1584" s="307" t="s">
        <v>211</v>
      </c>
      <c r="E1584" s="308" t="s">
        <v>28</v>
      </c>
      <c r="F1584" s="308">
        <v>1</v>
      </c>
      <c r="G1584" s="309">
        <v>2</v>
      </c>
      <c r="H1584" s="309">
        <v>2</v>
      </c>
      <c r="I1584" s="309"/>
      <c r="J1584" s="309"/>
      <c r="K1584" s="309"/>
      <c r="L1584" s="309">
        <v>2</v>
      </c>
      <c r="M1584" s="309"/>
      <c r="N1584" s="309"/>
      <c r="O1584" s="309"/>
      <c r="P1584" s="311" t="s">
        <v>154</v>
      </c>
      <c r="Q1584" s="308">
        <v>201902</v>
      </c>
      <c r="R1584" s="314"/>
    </row>
    <row r="1585" spans="1:18">
      <c r="A1585" s="310"/>
      <c r="B1585" s="152" t="s">
        <v>238</v>
      </c>
      <c r="C1585" s="306" t="s">
        <v>184</v>
      </c>
      <c r="D1585" s="307" t="s">
        <v>238</v>
      </c>
      <c r="E1585" s="308" t="s">
        <v>128</v>
      </c>
      <c r="F1585" s="308">
        <v>1</v>
      </c>
      <c r="G1585" s="309">
        <v>1.3</v>
      </c>
      <c r="H1585" s="309">
        <v>1.3</v>
      </c>
      <c r="I1585" s="309"/>
      <c r="J1585" s="309"/>
      <c r="K1585" s="309"/>
      <c r="L1585" s="309">
        <v>1.3</v>
      </c>
      <c r="M1585" s="309"/>
      <c r="N1585" s="309"/>
      <c r="O1585" s="309"/>
      <c r="P1585" s="311" t="s">
        <v>154</v>
      </c>
      <c r="Q1585" s="308">
        <v>201903</v>
      </c>
      <c r="R1585" s="314"/>
    </row>
    <row r="1586" spans="1:18">
      <c r="A1586" s="310"/>
      <c r="B1586" s="152" t="s">
        <v>53</v>
      </c>
      <c r="C1586" s="306" t="s">
        <v>52</v>
      </c>
      <c r="D1586" s="307" t="s">
        <v>53</v>
      </c>
      <c r="E1586" s="308" t="s">
        <v>128</v>
      </c>
      <c r="F1586" s="308">
        <v>1</v>
      </c>
      <c r="G1586" s="309">
        <v>2</v>
      </c>
      <c r="H1586" s="309">
        <v>2</v>
      </c>
      <c r="I1586" s="309"/>
      <c r="J1586" s="309"/>
      <c r="K1586" s="309"/>
      <c r="L1586" s="309">
        <v>2</v>
      </c>
      <c r="M1586" s="309"/>
      <c r="N1586" s="309"/>
      <c r="O1586" s="309"/>
      <c r="P1586" s="311" t="s">
        <v>154</v>
      </c>
      <c r="Q1586" s="308">
        <v>201903</v>
      </c>
      <c r="R1586" s="314"/>
    </row>
    <row r="1587" ht="24" spans="1:18">
      <c r="A1587" s="310"/>
      <c r="B1587" s="152" t="s">
        <v>1790</v>
      </c>
      <c r="C1587" s="306" t="s">
        <v>1791</v>
      </c>
      <c r="D1587" s="307" t="s">
        <v>1792</v>
      </c>
      <c r="E1587" s="308" t="s">
        <v>42</v>
      </c>
      <c r="F1587" s="308">
        <v>1</v>
      </c>
      <c r="G1587" s="309">
        <v>515.86</v>
      </c>
      <c r="H1587" s="309">
        <v>515.86</v>
      </c>
      <c r="I1587" s="309">
        <v>515.86</v>
      </c>
      <c r="J1587" s="309"/>
      <c r="K1587" s="309"/>
      <c r="L1587" s="309"/>
      <c r="M1587" s="309"/>
      <c r="N1587" s="309"/>
      <c r="O1587" s="309"/>
      <c r="P1587" s="152" t="s">
        <v>1790</v>
      </c>
      <c r="Q1587" s="308">
        <v>201905</v>
      </c>
      <c r="R1587" s="314"/>
    </row>
    <row r="1588" ht="24" spans="1:18">
      <c r="A1588" s="310"/>
      <c r="B1588" s="152" t="s">
        <v>1793</v>
      </c>
      <c r="C1588" s="306" t="s">
        <v>75</v>
      </c>
      <c r="D1588" s="307" t="s">
        <v>76</v>
      </c>
      <c r="E1588" s="308" t="s">
        <v>42</v>
      </c>
      <c r="F1588" s="308">
        <v>1</v>
      </c>
      <c r="G1588" s="309">
        <v>13.82</v>
      </c>
      <c r="H1588" s="309">
        <v>13.82</v>
      </c>
      <c r="I1588" s="309"/>
      <c r="J1588" s="309"/>
      <c r="K1588" s="309"/>
      <c r="L1588" s="309">
        <v>13.82</v>
      </c>
      <c r="M1588" s="309"/>
      <c r="N1588" s="309"/>
      <c r="O1588" s="309"/>
      <c r="P1588" s="311" t="s">
        <v>188</v>
      </c>
      <c r="Q1588" s="308">
        <v>201905</v>
      </c>
      <c r="R1588" s="314"/>
    </row>
    <row r="1589" ht="24" spans="1:18">
      <c r="A1589" s="310"/>
      <c r="B1589" s="152" t="s">
        <v>1794</v>
      </c>
      <c r="C1589" s="306" t="s">
        <v>1012</v>
      </c>
      <c r="D1589" s="307" t="s">
        <v>682</v>
      </c>
      <c r="E1589" s="308" t="s">
        <v>128</v>
      </c>
      <c r="F1589" s="308">
        <v>1</v>
      </c>
      <c r="G1589" s="309">
        <v>1.4</v>
      </c>
      <c r="H1589" s="309">
        <v>1.4</v>
      </c>
      <c r="I1589" s="309"/>
      <c r="J1589" s="309"/>
      <c r="K1589" s="309"/>
      <c r="L1589" s="309">
        <v>1.4</v>
      </c>
      <c r="M1589" s="309"/>
      <c r="N1589" s="309"/>
      <c r="O1589" s="309"/>
      <c r="P1589" s="311" t="s">
        <v>154</v>
      </c>
      <c r="Q1589" s="308">
        <v>201905</v>
      </c>
      <c r="R1589" s="314"/>
    </row>
    <row r="1590" spans="1:18">
      <c r="A1590" s="310"/>
      <c r="B1590" s="152" t="s">
        <v>1795</v>
      </c>
      <c r="C1590" s="306" t="s">
        <v>75</v>
      </c>
      <c r="D1590" s="307" t="s">
        <v>76</v>
      </c>
      <c r="E1590" s="308" t="s">
        <v>42</v>
      </c>
      <c r="F1590" s="308">
        <v>1</v>
      </c>
      <c r="G1590" s="309">
        <v>177.43</v>
      </c>
      <c r="H1590" s="309">
        <v>177.43</v>
      </c>
      <c r="I1590" s="309"/>
      <c r="J1590" s="309"/>
      <c r="K1590" s="309"/>
      <c r="L1590" s="309">
        <v>177.43</v>
      </c>
      <c r="M1590" s="309"/>
      <c r="N1590" s="309"/>
      <c r="O1590" s="309"/>
      <c r="P1590" s="311" t="s">
        <v>188</v>
      </c>
      <c r="Q1590" s="308">
        <v>201906</v>
      </c>
      <c r="R1590" s="314"/>
    </row>
    <row r="1591" spans="1:18">
      <c r="A1591" s="310"/>
      <c r="B1591" s="311" t="s">
        <v>168</v>
      </c>
      <c r="C1591" s="311" t="s">
        <v>169</v>
      </c>
      <c r="D1591" s="307" t="s">
        <v>1796</v>
      </c>
      <c r="E1591" s="308" t="s">
        <v>28</v>
      </c>
      <c r="F1591" s="308">
        <v>1</v>
      </c>
      <c r="G1591" s="309">
        <v>30</v>
      </c>
      <c r="H1591" s="309">
        <v>30</v>
      </c>
      <c r="I1591" s="309">
        <v>30</v>
      </c>
      <c r="J1591" s="309"/>
      <c r="K1591" s="309"/>
      <c r="L1591" s="309"/>
      <c r="M1591" s="309"/>
      <c r="N1591" s="309"/>
      <c r="O1591" s="309"/>
      <c r="P1591" s="311" t="s">
        <v>188</v>
      </c>
      <c r="Q1591" s="308">
        <v>201908</v>
      </c>
      <c r="R1591" s="314"/>
    </row>
    <row r="1592" spans="1:18">
      <c r="A1592" s="310"/>
      <c r="B1592" s="311" t="s">
        <v>170</v>
      </c>
      <c r="C1592" s="311" t="s">
        <v>171</v>
      </c>
      <c r="D1592" s="307" t="s">
        <v>345</v>
      </c>
      <c r="E1592" s="308" t="s">
        <v>128</v>
      </c>
      <c r="F1592" s="308">
        <v>2</v>
      </c>
      <c r="G1592" s="309">
        <v>0.6</v>
      </c>
      <c r="H1592" s="309">
        <v>1.2</v>
      </c>
      <c r="I1592" s="309">
        <v>1.2</v>
      </c>
      <c r="J1592" s="309"/>
      <c r="K1592" s="309"/>
      <c r="L1592" s="309"/>
      <c r="M1592" s="309"/>
      <c r="N1592" s="309"/>
      <c r="O1592" s="309"/>
      <c r="P1592" s="311" t="s">
        <v>154</v>
      </c>
      <c r="Q1592" s="308">
        <v>201908</v>
      </c>
      <c r="R1592" s="314"/>
    </row>
    <row r="1593" spans="1:18">
      <c r="A1593" s="310"/>
      <c r="B1593" s="311" t="s">
        <v>583</v>
      </c>
      <c r="C1593" s="306" t="s">
        <v>49</v>
      </c>
      <c r="D1593" s="307" t="s">
        <v>50</v>
      </c>
      <c r="E1593" s="308" t="s">
        <v>28</v>
      </c>
      <c r="F1593" s="308">
        <v>1</v>
      </c>
      <c r="G1593" s="309">
        <v>2.5</v>
      </c>
      <c r="H1593" s="309">
        <v>2.5</v>
      </c>
      <c r="I1593" s="309">
        <v>2.5</v>
      </c>
      <c r="J1593" s="309"/>
      <c r="K1593" s="309"/>
      <c r="L1593" s="309"/>
      <c r="M1593" s="309"/>
      <c r="N1593" s="309"/>
      <c r="O1593" s="309"/>
      <c r="P1593" s="311" t="s">
        <v>154</v>
      </c>
      <c r="Q1593" s="308">
        <v>201908</v>
      </c>
      <c r="R1593" s="314"/>
    </row>
    <row r="1594" spans="1:18">
      <c r="A1594" s="310"/>
      <c r="B1594" s="311" t="s">
        <v>1797</v>
      </c>
      <c r="C1594" s="311" t="s">
        <v>164</v>
      </c>
      <c r="D1594" s="307" t="s">
        <v>163</v>
      </c>
      <c r="E1594" s="308" t="s">
        <v>28</v>
      </c>
      <c r="F1594" s="308">
        <v>1</v>
      </c>
      <c r="G1594" s="309">
        <v>81</v>
      </c>
      <c r="H1594" s="309">
        <v>81</v>
      </c>
      <c r="I1594" s="309">
        <v>81</v>
      </c>
      <c r="J1594" s="309"/>
      <c r="K1594" s="309"/>
      <c r="L1594" s="309"/>
      <c r="M1594" s="309"/>
      <c r="N1594" s="309"/>
      <c r="O1594" s="309"/>
      <c r="P1594" s="311" t="s">
        <v>188</v>
      </c>
      <c r="Q1594" s="308">
        <v>201908</v>
      </c>
      <c r="R1594" s="314"/>
    </row>
    <row r="1595" spans="1:18">
      <c r="A1595" s="310"/>
      <c r="B1595" s="311" t="s">
        <v>1789</v>
      </c>
      <c r="C1595" s="311" t="s">
        <v>210</v>
      </c>
      <c r="D1595" s="307" t="s">
        <v>32</v>
      </c>
      <c r="E1595" s="308" t="s">
        <v>28</v>
      </c>
      <c r="F1595" s="308">
        <v>1</v>
      </c>
      <c r="G1595" s="309">
        <v>1</v>
      </c>
      <c r="H1595" s="309">
        <v>1</v>
      </c>
      <c r="I1595" s="309">
        <v>1</v>
      </c>
      <c r="J1595" s="309"/>
      <c r="K1595" s="309"/>
      <c r="L1595" s="309"/>
      <c r="M1595" s="309"/>
      <c r="N1595" s="309"/>
      <c r="O1595" s="309"/>
      <c r="P1595" s="311" t="s">
        <v>188</v>
      </c>
      <c r="Q1595" s="308">
        <v>201908</v>
      </c>
      <c r="R1595" s="314"/>
    </row>
    <row r="1596" spans="1:18">
      <c r="A1596" s="310"/>
      <c r="B1596" s="311" t="s">
        <v>191</v>
      </c>
      <c r="C1596" s="311" t="s">
        <v>177</v>
      </c>
      <c r="D1596" s="311" t="s">
        <v>191</v>
      </c>
      <c r="E1596" s="308" t="s">
        <v>28</v>
      </c>
      <c r="F1596" s="308">
        <v>1</v>
      </c>
      <c r="G1596" s="309">
        <v>4</v>
      </c>
      <c r="H1596" s="309">
        <v>4</v>
      </c>
      <c r="I1596" s="309">
        <v>4</v>
      </c>
      <c r="J1596" s="309"/>
      <c r="K1596" s="309"/>
      <c r="L1596" s="309"/>
      <c r="M1596" s="309"/>
      <c r="N1596" s="309"/>
      <c r="O1596" s="309"/>
      <c r="P1596" s="311" t="s">
        <v>154</v>
      </c>
      <c r="Q1596" s="308">
        <v>201908</v>
      </c>
      <c r="R1596" s="314"/>
    </row>
    <row r="1597" spans="1:18">
      <c r="A1597" s="310"/>
      <c r="B1597" s="311" t="s">
        <v>152</v>
      </c>
      <c r="C1597" s="311" t="s">
        <v>153</v>
      </c>
      <c r="D1597" s="307" t="s">
        <v>1798</v>
      </c>
      <c r="E1597" s="308" t="s">
        <v>42</v>
      </c>
      <c r="F1597" s="308">
        <v>1</v>
      </c>
      <c r="G1597" s="309">
        <v>16</v>
      </c>
      <c r="H1597" s="309">
        <v>16</v>
      </c>
      <c r="I1597" s="309">
        <v>16</v>
      </c>
      <c r="J1597" s="309"/>
      <c r="K1597" s="309"/>
      <c r="L1597" s="309"/>
      <c r="M1597" s="309"/>
      <c r="N1597" s="309"/>
      <c r="O1597" s="309"/>
      <c r="P1597" s="311" t="s">
        <v>188</v>
      </c>
      <c r="Q1597" s="308">
        <v>201908</v>
      </c>
      <c r="R1597" s="314"/>
    </row>
    <row r="1598" spans="1:18">
      <c r="A1598" s="312"/>
      <c r="B1598" s="311" t="s">
        <v>1799</v>
      </c>
      <c r="C1598" s="311" t="s">
        <v>200</v>
      </c>
      <c r="D1598" s="307" t="s">
        <v>201</v>
      </c>
      <c r="E1598" s="308" t="s">
        <v>42</v>
      </c>
      <c r="F1598" s="308">
        <v>1</v>
      </c>
      <c r="G1598" s="309">
        <v>1.3</v>
      </c>
      <c r="H1598" s="309">
        <v>1.3</v>
      </c>
      <c r="I1598" s="309">
        <v>1.3</v>
      </c>
      <c r="J1598" s="309"/>
      <c r="K1598" s="309"/>
      <c r="L1598" s="309"/>
      <c r="M1598" s="309"/>
      <c r="N1598" s="309"/>
      <c r="O1598" s="309"/>
      <c r="P1598" s="311" t="s">
        <v>154</v>
      </c>
      <c r="Q1598" s="308">
        <v>201908</v>
      </c>
      <c r="R1598" s="314"/>
    </row>
    <row r="1599" spans="1:18">
      <c r="A1599" s="154" t="s">
        <v>1800</v>
      </c>
      <c r="B1599" s="154" t="s">
        <v>288</v>
      </c>
      <c r="C1599" s="154" t="s">
        <v>184</v>
      </c>
      <c r="D1599" s="155" t="s">
        <v>238</v>
      </c>
      <c r="E1599" s="156" t="s">
        <v>128</v>
      </c>
      <c r="F1599" s="156">
        <v>2</v>
      </c>
      <c r="G1599" s="157">
        <v>0.48</v>
      </c>
      <c r="H1599" s="157">
        <v>0.96</v>
      </c>
      <c r="I1599" s="157"/>
      <c r="J1599" s="157"/>
      <c r="K1599" s="157"/>
      <c r="L1599" s="157">
        <v>0.96</v>
      </c>
      <c r="M1599" s="157"/>
      <c r="N1599" s="157"/>
      <c r="O1599" s="157"/>
      <c r="P1599" s="154" t="s">
        <v>19</v>
      </c>
      <c r="Q1599" s="156">
        <v>201901</v>
      </c>
      <c r="R1599" s="255" t="s">
        <v>1801</v>
      </c>
    </row>
    <row r="1600" spans="1:18">
      <c r="A1600" s="154"/>
      <c r="B1600" s="154" t="s">
        <v>345</v>
      </c>
      <c r="C1600" s="154" t="s">
        <v>171</v>
      </c>
      <c r="D1600" s="155" t="s">
        <v>345</v>
      </c>
      <c r="E1600" s="156" t="s">
        <v>128</v>
      </c>
      <c r="F1600" s="156">
        <v>2</v>
      </c>
      <c r="G1600" s="157">
        <v>0.2</v>
      </c>
      <c r="H1600" s="157">
        <v>0.39</v>
      </c>
      <c r="I1600" s="157"/>
      <c r="J1600" s="157"/>
      <c r="K1600" s="157"/>
      <c r="L1600" s="157">
        <v>0.39</v>
      </c>
      <c r="M1600" s="157"/>
      <c r="N1600" s="157"/>
      <c r="O1600" s="157"/>
      <c r="P1600" s="154" t="s">
        <v>19</v>
      </c>
      <c r="Q1600" s="156">
        <v>201901</v>
      </c>
      <c r="R1600" s="255" t="s">
        <v>1801</v>
      </c>
    </row>
    <row r="1601" spans="1:18">
      <c r="A1601" s="154"/>
      <c r="B1601" s="154" t="s">
        <v>288</v>
      </c>
      <c r="C1601" s="154" t="s">
        <v>184</v>
      </c>
      <c r="D1601" s="155" t="s">
        <v>238</v>
      </c>
      <c r="E1601" s="156" t="s">
        <v>128</v>
      </c>
      <c r="F1601" s="156">
        <v>1</v>
      </c>
      <c r="G1601" s="157">
        <v>0.42</v>
      </c>
      <c r="H1601" s="157">
        <v>0.42</v>
      </c>
      <c r="I1601" s="157"/>
      <c r="J1601" s="157"/>
      <c r="K1601" s="157"/>
      <c r="L1601" s="157">
        <v>0.42</v>
      </c>
      <c r="M1601" s="157"/>
      <c r="N1601" s="157"/>
      <c r="O1601" s="157"/>
      <c r="P1601" s="154" t="s">
        <v>19</v>
      </c>
      <c r="Q1601" s="156">
        <v>201906</v>
      </c>
      <c r="R1601" s="255" t="s">
        <v>1801</v>
      </c>
    </row>
    <row r="1602" spans="1:18">
      <c r="A1602" s="154"/>
      <c r="B1602" s="154" t="s">
        <v>538</v>
      </c>
      <c r="C1602" s="154" t="s">
        <v>49</v>
      </c>
      <c r="D1602" s="155" t="s">
        <v>50</v>
      </c>
      <c r="E1602" s="156" t="s">
        <v>193</v>
      </c>
      <c r="F1602" s="156">
        <v>110</v>
      </c>
      <c r="G1602" s="157">
        <v>0.02</v>
      </c>
      <c r="H1602" s="157">
        <v>2.49</v>
      </c>
      <c r="I1602" s="157"/>
      <c r="J1602" s="157"/>
      <c r="K1602" s="157"/>
      <c r="L1602" s="157">
        <v>2.49</v>
      </c>
      <c r="M1602" s="157"/>
      <c r="N1602" s="157"/>
      <c r="O1602" s="157"/>
      <c r="P1602" s="154" t="s">
        <v>19</v>
      </c>
      <c r="Q1602" s="156">
        <v>201911</v>
      </c>
      <c r="R1602" s="255" t="s">
        <v>1802</v>
      </c>
    </row>
    <row r="1603" ht="24" spans="1:18">
      <c r="A1603" s="315" t="s">
        <v>1803</v>
      </c>
      <c r="B1603" s="154" t="s">
        <v>1804</v>
      </c>
      <c r="C1603" s="154" t="s">
        <v>251</v>
      </c>
      <c r="D1603" s="155" t="s">
        <v>973</v>
      </c>
      <c r="E1603" s="156" t="s">
        <v>42</v>
      </c>
      <c r="F1603" s="156">
        <v>1</v>
      </c>
      <c r="G1603" s="157">
        <v>139</v>
      </c>
      <c r="H1603" s="157">
        <v>139</v>
      </c>
      <c r="I1603" s="157">
        <v>139</v>
      </c>
      <c r="J1603" s="157"/>
      <c r="K1603" s="157"/>
      <c r="L1603" s="157"/>
      <c r="M1603" s="157"/>
      <c r="N1603" s="157"/>
      <c r="O1603" s="157"/>
      <c r="P1603" s="154" t="s">
        <v>1151</v>
      </c>
      <c r="Q1603" s="156">
        <v>20190916</v>
      </c>
      <c r="R1603" s="170"/>
    </row>
    <row r="1604" spans="1:18">
      <c r="A1604" s="316" t="s">
        <v>1805</v>
      </c>
      <c r="B1604" s="317" t="s">
        <v>1806</v>
      </c>
      <c r="C1604" s="317" t="s">
        <v>1807</v>
      </c>
      <c r="D1604" s="318" t="s">
        <v>1808</v>
      </c>
      <c r="E1604" s="319" t="s">
        <v>42</v>
      </c>
      <c r="F1604" s="319">
        <v>1</v>
      </c>
      <c r="G1604" s="320">
        <v>128</v>
      </c>
      <c r="H1604" s="320">
        <v>128</v>
      </c>
      <c r="I1604" s="320">
        <v>128</v>
      </c>
      <c r="J1604" s="329"/>
      <c r="K1604" s="329"/>
      <c r="L1604" s="329"/>
      <c r="M1604" s="329"/>
      <c r="N1604" s="329"/>
      <c r="O1604" s="329"/>
      <c r="P1604" s="317"/>
      <c r="Q1604" s="319">
        <v>201909</v>
      </c>
      <c r="R1604" s="330" t="s">
        <v>1809</v>
      </c>
    </row>
    <row r="1605" spans="1:18">
      <c r="A1605" s="321"/>
      <c r="B1605" s="317" t="s">
        <v>1810</v>
      </c>
      <c r="C1605" s="317" t="s">
        <v>1811</v>
      </c>
      <c r="D1605" s="318" t="s">
        <v>1812</v>
      </c>
      <c r="E1605" s="319" t="s">
        <v>42</v>
      </c>
      <c r="F1605" s="319">
        <v>1</v>
      </c>
      <c r="G1605" s="320">
        <v>250</v>
      </c>
      <c r="H1605" s="320">
        <v>250</v>
      </c>
      <c r="I1605" s="320">
        <v>250</v>
      </c>
      <c r="J1605" s="329"/>
      <c r="K1605" s="329"/>
      <c r="L1605" s="329"/>
      <c r="M1605" s="329"/>
      <c r="N1605" s="329"/>
      <c r="O1605" s="329"/>
      <c r="P1605" s="317"/>
      <c r="Q1605" s="319">
        <v>201911</v>
      </c>
      <c r="R1605" s="330" t="s">
        <v>1809</v>
      </c>
    </row>
    <row r="1606" ht="24" spans="1:18">
      <c r="A1606" s="321"/>
      <c r="B1606" s="317" t="s">
        <v>1813</v>
      </c>
      <c r="C1606" s="317" t="s">
        <v>1632</v>
      </c>
      <c r="D1606" s="318" t="s">
        <v>1633</v>
      </c>
      <c r="E1606" s="319" t="s">
        <v>28</v>
      </c>
      <c r="F1606" s="319">
        <v>1</v>
      </c>
      <c r="G1606" s="320">
        <v>400</v>
      </c>
      <c r="H1606" s="320">
        <v>400</v>
      </c>
      <c r="I1606" s="320">
        <v>400</v>
      </c>
      <c r="J1606" s="329"/>
      <c r="K1606" s="329"/>
      <c r="L1606" s="329"/>
      <c r="M1606" s="329"/>
      <c r="N1606" s="329"/>
      <c r="O1606" s="329"/>
      <c r="P1606" s="317"/>
      <c r="Q1606" s="319">
        <v>201911</v>
      </c>
      <c r="R1606" s="331" t="s">
        <v>1814</v>
      </c>
    </row>
    <row r="1607" ht="36" spans="1:18">
      <c r="A1607" s="321"/>
      <c r="B1607" s="317" t="s">
        <v>1815</v>
      </c>
      <c r="C1607" s="317" t="s">
        <v>1811</v>
      </c>
      <c r="D1607" s="318" t="s">
        <v>1812</v>
      </c>
      <c r="E1607" s="319" t="s">
        <v>42</v>
      </c>
      <c r="F1607" s="319">
        <v>1</v>
      </c>
      <c r="G1607" s="320">
        <v>4410</v>
      </c>
      <c r="H1607" s="320">
        <v>4410</v>
      </c>
      <c r="I1607" s="320">
        <v>4410</v>
      </c>
      <c r="J1607" s="329"/>
      <c r="K1607" s="329"/>
      <c r="L1607" s="329"/>
      <c r="M1607" s="329"/>
      <c r="N1607" s="329"/>
      <c r="O1607" s="329"/>
      <c r="P1607" s="317"/>
      <c r="Q1607" s="319">
        <v>201909</v>
      </c>
      <c r="R1607" s="331" t="s">
        <v>1816</v>
      </c>
    </row>
    <row r="1608" spans="1:18">
      <c r="A1608" s="321"/>
      <c r="B1608" s="317" t="s">
        <v>292</v>
      </c>
      <c r="C1608" s="317" t="s">
        <v>291</v>
      </c>
      <c r="D1608" s="318" t="s">
        <v>292</v>
      </c>
      <c r="E1608" s="319" t="s">
        <v>128</v>
      </c>
      <c r="F1608" s="319">
        <v>1</v>
      </c>
      <c r="G1608" s="320">
        <v>0.701</v>
      </c>
      <c r="H1608" s="320">
        <v>0.701</v>
      </c>
      <c r="I1608" s="320">
        <v>0.701</v>
      </c>
      <c r="J1608" s="329"/>
      <c r="K1608" s="329"/>
      <c r="L1608" s="329"/>
      <c r="M1608" s="329"/>
      <c r="N1608" s="329"/>
      <c r="O1608" s="329"/>
      <c r="P1608" s="317" t="s">
        <v>154</v>
      </c>
      <c r="Q1608" s="319">
        <v>201901</v>
      </c>
      <c r="R1608" s="330" t="s">
        <v>1801</v>
      </c>
    </row>
    <row r="1609" spans="1:18">
      <c r="A1609" s="321"/>
      <c r="B1609" s="317" t="s">
        <v>1817</v>
      </c>
      <c r="C1609" s="317" t="s">
        <v>899</v>
      </c>
      <c r="D1609" s="318" t="s">
        <v>256</v>
      </c>
      <c r="E1609" s="319" t="s">
        <v>128</v>
      </c>
      <c r="F1609" s="319">
        <v>1</v>
      </c>
      <c r="G1609" s="320">
        <v>2.75</v>
      </c>
      <c r="H1609" s="320">
        <v>2.75</v>
      </c>
      <c r="I1609" s="320">
        <v>2.75</v>
      </c>
      <c r="J1609" s="329"/>
      <c r="K1609" s="329"/>
      <c r="L1609" s="329"/>
      <c r="M1609" s="329"/>
      <c r="N1609" s="329"/>
      <c r="O1609" s="329"/>
      <c r="P1609" s="317" t="s">
        <v>154</v>
      </c>
      <c r="Q1609" s="319">
        <v>201903</v>
      </c>
      <c r="R1609" s="330" t="s">
        <v>1801</v>
      </c>
    </row>
    <row r="1610" spans="1:18">
      <c r="A1610" s="321"/>
      <c r="B1610" s="317" t="s">
        <v>1016</v>
      </c>
      <c r="C1610" s="317" t="s">
        <v>1015</v>
      </c>
      <c r="D1610" s="318" t="s">
        <v>1016</v>
      </c>
      <c r="E1610" s="319" t="s">
        <v>128</v>
      </c>
      <c r="F1610" s="319">
        <v>1</v>
      </c>
      <c r="G1610" s="320">
        <v>0.12</v>
      </c>
      <c r="H1610" s="320">
        <v>0.12</v>
      </c>
      <c r="I1610" s="320">
        <v>0.12</v>
      </c>
      <c r="J1610" s="329"/>
      <c r="K1610" s="329"/>
      <c r="L1610" s="329"/>
      <c r="M1610" s="329"/>
      <c r="N1610" s="329"/>
      <c r="O1610" s="329"/>
      <c r="P1610" s="317" t="s">
        <v>154</v>
      </c>
      <c r="Q1610" s="319">
        <v>201904</v>
      </c>
      <c r="R1610" s="330" t="s">
        <v>1801</v>
      </c>
    </row>
    <row r="1611" spans="1:18">
      <c r="A1611" s="321"/>
      <c r="B1611" s="317" t="s">
        <v>1818</v>
      </c>
      <c r="C1611" s="317" t="s">
        <v>236</v>
      </c>
      <c r="D1611" s="318" t="s">
        <v>431</v>
      </c>
      <c r="E1611" s="319" t="s">
        <v>28</v>
      </c>
      <c r="F1611" s="319">
        <v>1</v>
      </c>
      <c r="G1611" s="320">
        <v>0.71</v>
      </c>
      <c r="H1611" s="320">
        <v>0.71</v>
      </c>
      <c r="I1611" s="320">
        <v>0.71</v>
      </c>
      <c r="J1611" s="329"/>
      <c r="K1611" s="329"/>
      <c r="L1611" s="329"/>
      <c r="M1611" s="329"/>
      <c r="N1611" s="329"/>
      <c r="O1611" s="329"/>
      <c r="P1611" s="317" t="s">
        <v>154</v>
      </c>
      <c r="Q1611" s="319">
        <v>201905</v>
      </c>
      <c r="R1611" s="330" t="s">
        <v>1801</v>
      </c>
    </row>
    <row r="1612" spans="1:18">
      <c r="A1612" s="321"/>
      <c r="B1612" s="317" t="s">
        <v>156</v>
      </c>
      <c r="C1612" s="317" t="s">
        <v>157</v>
      </c>
      <c r="D1612" s="318" t="s">
        <v>156</v>
      </c>
      <c r="E1612" s="319" t="s">
        <v>128</v>
      </c>
      <c r="F1612" s="319">
        <v>1</v>
      </c>
      <c r="G1612" s="320">
        <v>0.48</v>
      </c>
      <c r="H1612" s="320">
        <v>0.48</v>
      </c>
      <c r="I1612" s="320">
        <v>0.48</v>
      </c>
      <c r="J1612" s="329"/>
      <c r="K1612" s="329"/>
      <c r="L1612" s="329"/>
      <c r="M1612" s="329"/>
      <c r="N1612" s="329"/>
      <c r="O1612" s="329"/>
      <c r="P1612" s="317" t="s">
        <v>154</v>
      </c>
      <c r="Q1612" s="319">
        <v>201905</v>
      </c>
      <c r="R1612" s="330" t="s">
        <v>1801</v>
      </c>
    </row>
    <row r="1613" spans="1:18">
      <c r="A1613" s="321"/>
      <c r="B1613" s="317" t="s">
        <v>1819</v>
      </c>
      <c r="C1613" s="317" t="s">
        <v>196</v>
      </c>
      <c r="D1613" s="318" t="s">
        <v>197</v>
      </c>
      <c r="E1613" s="319" t="s">
        <v>42</v>
      </c>
      <c r="F1613" s="319">
        <v>1</v>
      </c>
      <c r="G1613" s="320">
        <v>10</v>
      </c>
      <c r="H1613" s="320">
        <v>10</v>
      </c>
      <c r="I1613" s="320">
        <v>10</v>
      </c>
      <c r="J1613" s="329"/>
      <c r="K1613" s="329"/>
      <c r="L1613" s="329"/>
      <c r="M1613" s="329"/>
      <c r="N1613" s="329"/>
      <c r="O1613" s="329"/>
      <c r="P1613" s="317" t="s">
        <v>154</v>
      </c>
      <c r="Q1613" s="319">
        <v>201905</v>
      </c>
      <c r="R1613" s="330" t="s">
        <v>1801</v>
      </c>
    </row>
    <row r="1614" ht="24" spans="1:18">
      <c r="A1614" s="321"/>
      <c r="B1614" s="317" t="s">
        <v>611</v>
      </c>
      <c r="C1614" s="317" t="s">
        <v>610</v>
      </c>
      <c r="D1614" s="318" t="s">
        <v>611</v>
      </c>
      <c r="E1614" s="319" t="s">
        <v>128</v>
      </c>
      <c r="F1614" s="319">
        <v>1</v>
      </c>
      <c r="G1614" s="320">
        <v>3</v>
      </c>
      <c r="H1614" s="320">
        <v>3</v>
      </c>
      <c r="I1614" s="320">
        <v>3</v>
      </c>
      <c r="J1614" s="329"/>
      <c r="K1614" s="329"/>
      <c r="L1614" s="329"/>
      <c r="M1614" s="329"/>
      <c r="N1614" s="329"/>
      <c r="O1614" s="329"/>
      <c r="P1614" s="317" t="s">
        <v>1820</v>
      </c>
      <c r="Q1614" s="319">
        <v>201909</v>
      </c>
      <c r="R1614" s="330" t="s">
        <v>1821</v>
      </c>
    </row>
    <row r="1615" spans="1:18">
      <c r="A1615" s="321"/>
      <c r="B1615" s="317" t="s">
        <v>172</v>
      </c>
      <c r="C1615" s="317" t="s">
        <v>173</v>
      </c>
      <c r="D1615" s="318" t="s">
        <v>172</v>
      </c>
      <c r="E1615" s="319" t="s">
        <v>128</v>
      </c>
      <c r="F1615" s="319">
        <v>2</v>
      </c>
      <c r="G1615" s="320">
        <v>0.3</v>
      </c>
      <c r="H1615" s="320">
        <v>0.6</v>
      </c>
      <c r="I1615" s="320">
        <v>0.6</v>
      </c>
      <c r="J1615" s="329"/>
      <c r="K1615" s="329"/>
      <c r="L1615" s="329"/>
      <c r="M1615" s="329"/>
      <c r="N1615" s="329"/>
      <c r="O1615" s="329"/>
      <c r="P1615" s="317" t="s">
        <v>154</v>
      </c>
      <c r="Q1615" s="319">
        <v>201909</v>
      </c>
      <c r="R1615" s="330" t="s">
        <v>1802</v>
      </c>
    </row>
    <row r="1616" spans="1:18">
      <c r="A1616" s="321"/>
      <c r="B1616" s="317" t="s">
        <v>416</v>
      </c>
      <c r="C1616" s="317" t="s">
        <v>315</v>
      </c>
      <c r="D1616" s="318" t="s">
        <v>416</v>
      </c>
      <c r="E1616" s="319" t="s">
        <v>128</v>
      </c>
      <c r="F1616" s="319">
        <v>4</v>
      </c>
      <c r="G1616" s="320">
        <v>0.5</v>
      </c>
      <c r="H1616" s="320">
        <v>2</v>
      </c>
      <c r="I1616" s="320">
        <v>2</v>
      </c>
      <c r="J1616" s="329"/>
      <c r="K1616" s="329"/>
      <c r="L1616" s="329"/>
      <c r="M1616" s="329"/>
      <c r="N1616" s="329"/>
      <c r="O1616" s="329"/>
      <c r="P1616" s="317" t="s">
        <v>154</v>
      </c>
      <c r="Q1616" s="319">
        <v>201909</v>
      </c>
      <c r="R1616" s="330" t="s">
        <v>1802</v>
      </c>
    </row>
    <row r="1617" spans="1:18">
      <c r="A1617" s="321"/>
      <c r="B1617" s="317" t="s">
        <v>345</v>
      </c>
      <c r="C1617" s="317" t="s">
        <v>171</v>
      </c>
      <c r="D1617" s="318" t="s">
        <v>345</v>
      </c>
      <c r="E1617" s="319" t="s">
        <v>128</v>
      </c>
      <c r="F1617" s="319">
        <v>5</v>
      </c>
      <c r="G1617" s="320">
        <v>0.25</v>
      </c>
      <c r="H1617" s="320">
        <v>1.25</v>
      </c>
      <c r="I1617" s="320">
        <v>1.25</v>
      </c>
      <c r="J1617" s="329"/>
      <c r="K1617" s="329"/>
      <c r="L1617" s="329"/>
      <c r="M1617" s="329"/>
      <c r="N1617" s="329"/>
      <c r="O1617" s="329"/>
      <c r="P1617" s="317" t="s">
        <v>154</v>
      </c>
      <c r="Q1617" s="319">
        <v>201909</v>
      </c>
      <c r="R1617" s="330" t="s">
        <v>1802</v>
      </c>
    </row>
    <row r="1618" spans="1:18">
      <c r="A1618" s="321"/>
      <c r="B1618" s="317" t="s">
        <v>238</v>
      </c>
      <c r="C1618" s="317" t="s">
        <v>184</v>
      </c>
      <c r="D1618" s="318" t="s">
        <v>238</v>
      </c>
      <c r="E1618" s="319" t="s">
        <v>128</v>
      </c>
      <c r="F1618" s="319">
        <v>7</v>
      </c>
      <c r="G1618" s="320">
        <v>0.571429</v>
      </c>
      <c r="H1618" s="320">
        <v>4</v>
      </c>
      <c r="I1618" s="320">
        <v>4</v>
      </c>
      <c r="J1618" s="329"/>
      <c r="K1618" s="329"/>
      <c r="L1618" s="329"/>
      <c r="M1618" s="329"/>
      <c r="N1618" s="329"/>
      <c r="O1618" s="329"/>
      <c r="P1618" s="317" t="s">
        <v>154</v>
      </c>
      <c r="Q1618" s="319">
        <v>201909</v>
      </c>
      <c r="R1618" s="330" t="s">
        <v>1802</v>
      </c>
    </row>
    <row r="1619" spans="1:18">
      <c r="A1619" s="321"/>
      <c r="B1619" s="317" t="s">
        <v>156</v>
      </c>
      <c r="C1619" s="317" t="s">
        <v>157</v>
      </c>
      <c r="D1619" s="318" t="s">
        <v>156</v>
      </c>
      <c r="E1619" s="319" t="s">
        <v>128</v>
      </c>
      <c r="F1619" s="319">
        <v>2</v>
      </c>
      <c r="G1619" s="320">
        <v>0.6</v>
      </c>
      <c r="H1619" s="320">
        <v>1.2</v>
      </c>
      <c r="I1619" s="320">
        <v>1.2</v>
      </c>
      <c r="J1619" s="329"/>
      <c r="K1619" s="329"/>
      <c r="L1619" s="329"/>
      <c r="M1619" s="329"/>
      <c r="N1619" s="329"/>
      <c r="O1619" s="329"/>
      <c r="P1619" s="317" t="s">
        <v>154</v>
      </c>
      <c r="Q1619" s="319">
        <v>201909</v>
      </c>
      <c r="R1619" s="330" t="s">
        <v>1802</v>
      </c>
    </row>
    <row r="1620" spans="1:18">
      <c r="A1620" s="321"/>
      <c r="B1620" s="317" t="s">
        <v>1016</v>
      </c>
      <c r="C1620" s="317" t="s">
        <v>1015</v>
      </c>
      <c r="D1620" s="318" t="s">
        <v>1016</v>
      </c>
      <c r="E1620" s="319" t="s">
        <v>128</v>
      </c>
      <c r="F1620" s="319">
        <v>1</v>
      </c>
      <c r="G1620" s="320">
        <v>0.35</v>
      </c>
      <c r="H1620" s="320">
        <v>0.35</v>
      </c>
      <c r="I1620" s="320">
        <v>0.35</v>
      </c>
      <c r="J1620" s="329"/>
      <c r="K1620" s="329"/>
      <c r="L1620" s="329"/>
      <c r="M1620" s="329"/>
      <c r="N1620" s="329"/>
      <c r="O1620" s="329"/>
      <c r="P1620" s="317" t="s">
        <v>154</v>
      </c>
      <c r="Q1620" s="319">
        <v>201909</v>
      </c>
      <c r="R1620" s="330" t="s">
        <v>1802</v>
      </c>
    </row>
    <row r="1621" spans="1:18">
      <c r="A1621" s="321"/>
      <c r="B1621" s="317" t="s">
        <v>473</v>
      </c>
      <c r="C1621" s="317" t="s">
        <v>49</v>
      </c>
      <c r="D1621" s="318" t="s">
        <v>50</v>
      </c>
      <c r="E1621" s="319" t="s">
        <v>28</v>
      </c>
      <c r="F1621" s="319">
        <v>1</v>
      </c>
      <c r="G1621" s="320">
        <v>8.5</v>
      </c>
      <c r="H1621" s="320">
        <v>8.5</v>
      </c>
      <c r="I1621" s="320">
        <v>8.5</v>
      </c>
      <c r="J1621" s="329"/>
      <c r="K1621" s="329"/>
      <c r="L1621" s="329"/>
      <c r="M1621" s="329"/>
      <c r="N1621" s="329"/>
      <c r="O1621" s="329"/>
      <c r="P1621" s="317" t="s">
        <v>154</v>
      </c>
      <c r="Q1621" s="319">
        <v>201909</v>
      </c>
      <c r="R1621" s="330" t="s">
        <v>1802</v>
      </c>
    </row>
    <row r="1622" spans="1:18">
      <c r="A1622" s="321"/>
      <c r="B1622" s="317" t="s">
        <v>163</v>
      </c>
      <c r="C1622" s="317" t="s">
        <v>164</v>
      </c>
      <c r="D1622" s="318" t="s">
        <v>163</v>
      </c>
      <c r="E1622" s="319" t="s">
        <v>128</v>
      </c>
      <c r="F1622" s="319">
        <v>7</v>
      </c>
      <c r="G1622" s="320">
        <v>0.671429</v>
      </c>
      <c r="H1622" s="320">
        <v>4.7</v>
      </c>
      <c r="I1622" s="320">
        <v>4.7</v>
      </c>
      <c r="J1622" s="329"/>
      <c r="K1622" s="329"/>
      <c r="L1622" s="329"/>
      <c r="M1622" s="329"/>
      <c r="N1622" s="329"/>
      <c r="O1622" s="329"/>
      <c r="P1622" s="317" t="s">
        <v>154</v>
      </c>
      <c r="Q1622" s="319">
        <v>201908</v>
      </c>
      <c r="R1622" s="330" t="s">
        <v>1802</v>
      </c>
    </row>
    <row r="1623" spans="1:18">
      <c r="A1623" s="321"/>
      <c r="B1623" s="317" t="s">
        <v>1818</v>
      </c>
      <c r="C1623" s="317" t="s">
        <v>236</v>
      </c>
      <c r="D1623" s="318" t="s">
        <v>431</v>
      </c>
      <c r="E1623" s="319" t="s">
        <v>28</v>
      </c>
      <c r="F1623" s="319">
        <v>1</v>
      </c>
      <c r="G1623" s="320">
        <v>5.2</v>
      </c>
      <c r="H1623" s="320">
        <v>5.2</v>
      </c>
      <c r="I1623" s="320">
        <v>5.2</v>
      </c>
      <c r="J1623" s="329"/>
      <c r="K1623" s="329"/>
      <c r="L1623" s="329"/>
      <c r="M1623" s="329"/>
      <c r="N1623" s="329"/>
      <c r="O1623" s="329"/>
      <c r="P1623" s="317" t="s">
        <v>154</v>
      </c>
      <c r="Q1623" s="319">
        <v>201909</v>
      </c>
      <c r="R1623" s="330" t="s">
        <v>1802</v>
      </c>
    </row>
    <row r="1624" spans="1:18">
      <c r="A1624" s="321"/>
      <c r="B1624" s="317" t="s">
        <v>691</v>
      </c>
      <c r="C1624" s="317" t="s">
        <v>877</v>
      </c>
      <c r="D1624" s="318" t="s">
        <v>878</v>
      </c>
      <c r="E1624" s="319" t="s">
        <v>1822</v>
      </c>
      <c r="F1624" s="319">
        <v>10</v>
      </c>
      <c r="G1624" s="320">
        <v>0.075</v>
      </c>
      <c r="H1624" s="320">
        <v>0.75</v>
      </c>
      <c r="I1624" s="320">
        <v>0.75</v>
      </c>
      <c r="J1624" s="329"/>
      <c r="K1624" s="329"/>
      <c r="L1624" s="329"/>
      <c r="M1624" s="329"/>
      <c r="N1624" s="329"/>
      <c r="O1624" s="329"/>
      <c r="P1624" s="317" t="s">
        <v>154</v>
      </c>
      <c r="Q1624" s="319">
        <v>201909</v>
      </c>
      <c r="R1624" s="330" t="s">
        <v>1802</v>
      </c>
    </row>
    <row r="1625" spans="1:18">
      <c r="A1625" s="321"/>
      <c r="B1625" s="317" t="s">
        <v>1296</v>
      </c>
      <c r="C1625" s="317" t="s">
        <v>683</v>
      </c>
      <c r="D1625" s="318" t="s">
        <v>1823</v>
      </c>
      <c r="E1625" s="319" t="s">
        <v>684</v>
      </c>
      <c r="F1625" s="319">
        <v>15</v>
      </c>
      <c r="G1625" s="320">
        <v>0.141</v>
      </c>
      <c r="H1625" s="320">
        <v>2.115</v>
      </c>
      <c r="I1625" s="320">
        <v>2.115</v>
      </c>
      <c r="J1625" s="329"/>
      <c r="K1625" s="329"/>
      <c r="L1625" s="329"/>
      <c r="M1625" s="329"/>
      <c r="N1625" s="329"/>
      <c r="O1625" s="329"/>
      <c r="P1625" s="317" t="s">
        <v>154</v>
      </c>
      <c r="Q1625" s="319">
        <v>201909</v>
      </c>
      <c r="R1625" s="330" t="s">
        <v>1802</v>
      </c>
    </row>
    <row r="1626" spans="1:18">
      <c r="A1626" s="321"/>
      <c r="B1626" s="317" t="s">
        <v>875</v>
      </c>
      <c r="C1626" s="317" t="s">
        <v>1824</v>
      </c>
      <c r="D1626" s="318" t="s">
        <v>1825</v>
      </c>
      <c r="E1626" s="319" t="s">
        <v>684</v>
      </c>
      <c r="F1626" s="319">
        <v>38</v>
      </c>
      <c r="G1626" s="320">
        <v>0.033847</v>
      </c>
      <c r="H1626" s="320">
        <v>1.2862</v>
      </c>
      <c r="I1626" s="320">
        <v>1.2862</v>
      </c>
      <c r="J1626" s="329"/>
      <c r="K1626" s="329"/>
      <c r="L1626" s="329"/>
      <c r="M1626" s="329"/>
      <c r="N1626" s="329"/>
      <c r="O1626" s="329"/>
      <c r="P1626" s="317" t="s">
        <v>154</v>
      </c>
      <c r="Q1626" s="319">
        <v>201909</v>
      </c>
      <c r="R1626" s="330" t="s">
        <v>1802</v>
      </c>
    </row>
    <row r="1627" spans="1:18">
      <c r="A1627" s="321"/>
      <c r="B1627" s="317" t="s">
        <v>579</v>
      </c>
      <c r="C1627" s="317" t="s">
        <v>379</v>
      </c>
      <c r="D1627" s="318" t="s">
        <v>575</v>
      </c>
      <c r="E1627" s="319" t="s">
        <v>42</v>
      </c>
      <c r="F1627" s="319">
        <v>1</v>
      </c>
      <c r="G1627" s="320">
        <v>10</v>
      </c>
      <c r="H1627" s="320">
        <v>10</v>
      </c>
      <c r="I1627" s="320">
        <v>10</v>
      </c>
      <c r="J1627" s="329"/>
      <c r="K1627" s="329"/>
      <c r="L1627" s="329"/>
      <c r="M1627" s="329"/>
      <c r="N1627" s="329"/>
      <c r="O1627" s="329"/>
      <c r="P1627" s="317" t="s">
        <v>154</v>
      </c>
      <c r="Q1627" s="319">
        <v>201909</v>
      </c>
      <c r="R1627" s="330" t="s">
        <v>1802</v>
      </c>
    </row>
    <row r="1628" spans="1:18">
      <c r="A1628" s="321"/>
      <c r="B1628" s="317" t="s">
        <v>1826</v>
      </c>
      <c r="C1628" s="317" t="s">
        <v>309</v>
      </c>
      <c r="D1628" s="318" t="s">
        <v>310</v>
      </c>
      <c r="E1628" s="319" t="s">
        <v>42</v>
      </c>
      <c r="F1628" s="319">
        <v>1</v>
      </c>
      <c r="G1628" s="320">
        <v>154.032646</v>
      </c>
      <c r="H1628" s="320">
        <v>154.032646</v>
      </c>
      <c r="I1628" s="320">
        <v>154.032646</v>
      </c>
      <c r="J1628" s="329"/>
      <c r="K1628" s="329"/>
      <c r="L1628" s="329"/>
      <c r="M1628" s="329"/>
      <c r="N1628" s="329"/>
      <c r="O1628" s="329"/>
      <c r="P1628" s="317" t="s">
        <v>160</v>
      </c>
      <c r="Q1628" s="319">
        <v>201909</v>
      </c>
      <c r="R1628" s="330" t="s">
        <v>1802</v>
      </c>
    </row>
    <row r="1629" spans="1:18">
      <c r="A1629" s="322"/>
      <c r="B1629" s="317" t="s">
        <v>1827</v>
      </c>
      <c r="C1629" s="317" t="s">
        <v>196</v>
      </c>
      <c r="D1629" s="318" t="s">
        <v>197</v>
      </c>
      <c r="E1629" s="319" t="s">
        <v>42</v>
      </c>
      <c r="F1629" s="319">
        <v>1</v>
      </c>
      <c r="G1629" s="320">
        <v>2.5</v>
      </c>
      <c r="H1629" s="320">
        <v>2.5</v>
      </c>
      <c r="I1629" s="320">
        <v>2.5</v>
      </c>
      <c r="J1629" s="329"/>
      <c r="K1629" s="329"/>
      <c r="L1629" s="329"/>
      <c r="M1629" s="329"/>
      <c r="N1629" s="329"/>
      <c r="O1629" s="329"/>
      <c r="P1629" s="317" t="s">
        <v>154</v>
      </c>
      <c r="Q1629" s="319">
        <v>201908</v>
      </c>
      <c r="R1629" s="330" t="s">
        <v>1802</v>
      </c>
    </row>
    <row r="1630" ht="24" spans="1:18">
      <c r="A1630" s="323" t="s">
        <v>1828</v>
      </c>
      <c r="B1630" s="324" t="s">
        <v>1829</v>
      </c>
      <c r="C1630" s="324" t="s">
        <v>177</v>
      </c>
      <c r="D1630" s="324" t="s">
        <v>191</v>
      </c>
      <c r="E1630" s="325" t="s">
        <v>28</v>
      </c>
      <c r="F1630" s="325">
        <v>1</v>
      </c>
      <c r="G1630" s="326">
        <v>14.99</v>
      </c>
      <c r="H1630" s="326">
        <v>14.99</v>
      </c>
      <c r="I1630" s="326">
        <v>14.99</v>
      </c>
      <c r="J1630" s="326"/>
      <c r="K1630" s="326"/>
      <c r="L1630" s="326"/>
      <c r="M1630" s="326"/>
      <c r="N1630" s="326"/>
      <c r="O1630" s="326"/>
      <c r="P1630" s="324" t="s">
        <v>154</v>
      </c>
      <c r="Q1630" s="325">
        <v>20190214</v>
      </c>
      <c r="R1630" s="325" t="s">
        <v>1830</v>
      </c>
    </row>
    <row r="1631" ht="24" spans="1:18">
      <c r="A1631" s="327"/>
      <c r="B1631" s="324" t="s">
        <v>669</v>
      </c>
      <c r="C1631" s="324" t="s">
        <v>184</v>
      </c>
      <c r="D1631" s="324" t="s">
        <v>238</v>
      </c>
      <c r="E1631" s="325" t="s">
        <v>28</v>
      </c>
      <c r="F1631" s="325">
        <v>1</v>
      </c>
      <c r="G1631" s="326">
        <v>4.95</v>
      </c>
      <c r="H1631" s="326">
        <v>4.95</v>
      </c>
      <c r="I1631" s="326">
        <v>4.95</v>
      </c>
      <c r="J1631" s="326"/>
      <c r="K1631" s="326"/>
      <c r="L1631" s="326"/>
      <c r="M1631" s="326"/>
      <c r="N1631" s="326"/>
      <c r="O1631" s="326"/>
      <c r="P1631" s="324" t="s">
        <v>154</v>
      </c>
      <c r="Q1631" s="325">
        <v>20190417</v>
      </c>
      <c r="R1631" s="325" t="s">
        <v>1831</v>
      </c>
    </row>
    <row r="1632" ht="24" spans="1:18">
      <c r="A1632" s="327"/>
      <c r="B1632" s="324" t="s">
        <v>670</v>
      </c>
      <c r="C1632" s="324" t="s">
        <v>157</v>
      </c>
      <c r="D1632" s="324" t="s">
        <v>156</v>
      </c>
      <c r="E1632" s="325" t="s">
        <v>28</v>
      </c>
      <c r="F1632" s="325">
        <v>1</v>
      </c>
      <c r="G1632" s="326">
        <v>4.9</v>
      </c>
      <c r="H1632" s="326">
        <v>4.9</v>
      </c>
      <c r="I1632" s="326">
        <v>4.9</v>
      </c>
      <c r="J1632" s="326"/>
      <c r="K1632" s="326"/>
      <c r="L1632" s="326"/>
      <c r="M1632" s="326"/>
      <c r="N1632" s="326"/>
      <c r="O1632" s="326"/>
      <c r="P1632" s="324" t="s">
        <v>154</v>
      </c>
      <c r="Q1632" s="325">
        <v>20190417</v>
      </c>
      <c r="R1632" s="325" t="s">
        <v>1831</v>
      </c>
    </row>
    <row r="1633" ht="24" spans="1:18">
      <c r="A1633" s="327"/>
      <c r="B1633" s="324" t="s">
        <v>1832</v>
      </c>
      <c r="C1633" s="324" t="s">
        <v>171</v>
      </c>
      <c r="D1633" s="324" t="s">
        <v>345</v>
      </c>
      <c r="E1633" s="325" t="s">
        <v>28</v>
      </c>
      <c r="F1633" s="325">
        <v>1</v>
      </c>
      <c r="G1633" s="326">
        <v>2.8</v>
      </c>
      <c r="H1633" s="326">
        <v>2.8</v>
      </c>
      <c r="I1633" s="326">
        <v>2.8</v>
      </c>
      <c r="J1633" s="326"/>
      <c r="K1633" s="326"/>
      <c r="L1633" s="326"/>
      <c r="M1633" s="326"/>
      <c r="N1633" s="326"/>
      <c r="O1633" s="326"/>
      <c r="P1633" s="324" t="s">
        <v>154</v>
      </c>
      <c r="Q1633" s="325">
        <v>20190417</v>
      </c>
      <c r="R1633" s="325" t="s">
        <v>1831</v>
      </c>
    </row>
    <row r="1634" ht="24" spans="1:18">
      <c r="A1634" s="327"/>
      <c r="B1634" s="324" t="s">
        <v>1833</v>
      </c>
      <c r="C1634" s="324" t="s">
        <v>171</v>
      </c>
      <c r="D1634" s="324" t="s">
        <v>345</v>
      </c>
      <c r="E1634" s="325" t="s">
        <v>28</v>
      </c>
      <c r="F1634" s="325">
        <v>1</v>
      </c>
      <c r="G1634" s="326">
        <v>2</v>
      </c>
      <c r="H1634" s="326">
        <v>2</v>
      </c>
      <c r="I1634" s="326">
        <v>2</v>
      </c>
      <c r="J1634" s="326"/>
      <c r="K1634" s="326"/>
      <c r="L1634" s="326"/>
      <c r="M1634" s="326"/>
      <c r="N1634" s="326"/>
      <c r="O1634" s="326"/>
      <c r="P1634" s="324" t="s">
        <v>154</v>
      </c>
      <c r="Q1634" s="325">
        <v>20190417</v>
      </c>
      <c r="R1634" s="325" t="s">
        <v>1831</v>
      </c>
    </row>
    <row r="1635" ht="24" spans="1:18">
      <c r="A1635" s="327"/>
      <c r="B1635" s="324" t="s">
        <v>1135</v>
      </c>
      <c r="C1635" s="324" t="s">
        <v>315</v>
      </c>
      <c r="D1635" s="324" t="s">
        <v>416</v>
      </c>
      <c r="E1635" s="325" t="s">
        <v>28</v>
      </c>
      <c r="F1635" s="325">
        <v>1</v>
      </c>
      <c r="G1635" s="326">
        <v>4.8</v>
      </c>
      <c r="H1635" s="326">
        <v>4.8</v>
      </c>
      <c r="I1635" s="326">
        <v>4.8</v>
      </c>
      <c r="J1635" s="326"/>
      <c r="K1635" s="326"/>
      <c r="L1635" s="326"/>
      <c r="M1635" s="326"/>
      <c r="N1635" s="326"/>
      <c r="O1635" s="326"/>
      <c r="P1635" s="324" t="s">
        <v>154</v>
      </c>
      <c r="Q1635" s="325">
        <v>20190417</v>
      </c>
      <c r="R1635" s="325" t="s">
        <v>1831</v>
      </c>
    </row>
    <row r="1636" ht="24" spans="1:18">
      <c r="A1636" s="327"/>
      <c r="B1636" s="324" t="s">
        <v>662</v>
      </c>
      <c r="C1636" s="324" t="s">
        <v>175</v>
      </c>
      <c r="D1636" s="324" t="s">
        <v>174</v>
      </c>
      <c r="E1636" s="325" t="s">
        <v>28</v>
      </c>
      <c r="F1636" s="325">
        <v>1</v>
      </c>
      <c r="G1636" s="326">
        <v>2</v>
      </c>
      <c r="H1636" s="326">
        <v>2</v>
      </c>
      <c r="I1636" s="326">
        <v>2</v>
      </c>
      <c r="J1636" s="326"/>
      <c r="K1636" s="326"/>
      <c r="L1636" s="326"/>
      <c r="M1636" s="326"/>
      <c r="N1636" s="326"/>
      <c r="O1636" s="326"/>
      <c r="P1636" s="324" t="s">
        <v>154</v>
      </c>
      <c r="Q1636" s="325">
        <v>20190417</v>
      </c>
      <c r="R1636" s="325" t="s">
        <v>1831</v>
      </c>
    </row>
    <row r="1637" ht="24" spans="1:18">
      <c r="A1637" s="327"/>
      <c r="B1637" s="324" t="s">
        <v>1834</v>
      </c>
      <c r="C1637" s="324" t="s">
        <v>164</v>
      </c>
      <c r="D1637" s="324" t="s">
        <v>163</v>
      </c>
      <c r="E1637" s="325" t="s">
        <v>28</v>
      </c>
      <c r="F1637" s="325">
        <v>1</v>
      </c>
      <c r="G1637" s="326">
        <v>4.99</v>
      </c>
      <c r="H1637" s="326">
        <v>4.99</v>
      </c>
      <c r="I1637" s="326">
        <v>4.99</v>
      </c>
      <c r="J1637" s="326"/>
      <c r="K1637" s="326"/>
      <c r="L1637" s="326"/>
      <c r="M1637" s="326"/>
      <c r="N1637" s="326"/>
      <c r="O1637" s="326"/>
      <c r="P1637" s="324" t="s">
        <v>154</v>
      </c>
      <c r="Q1637" s="325">
        <v>20190418</v>
      </c>
      <c r="R1637" s="325" t="s">
        <v>1835</v>
      </c>
    </row>
    <row r="1638" ht="24" spans="1:18">
      <c r="A1638" s="327"/>
      <c r="B1638" s="324" t="s">
        <v>663</v>
      </c>
      <c r="C1638" s="324" t="s">
        <v>55</v>
      </c>
      <c r="D1638" s="324" t="s">
        <v>56</v>
      </c>
      <c r="E1638" s="325" t="s">
        <v>28</v>
      </c>
      <c r="F1638" s="325">
        <v>1</v>
      </c>
      <c r="G1638" s="326">
        <v>4.9</v>
      </c>
      <c r="H1638" s="326">
        <v>4.9</v>
      </c>
      <c r="I1638" s="326">
        <v>4.9</v>
      </c>
      <c r="J1638" s="326"/>
      <c r="K1638" s="326"/>
      <c r="L1638" s="326"/>
      <c r="M1638" s="326"/>
      <c r="N1638" s="326"/>
      <c r="O1638" s="326"/>
      <c r="P1638" s="324" t="s">
        <v>154</v>
      </c>
      <c r="Q1638" s="325">
        <v>20190506</v>
      </c>
      <c r="R1638" s="325" t="s">
        <v>1836</v>
      </c>
    </row>
    <row r="1639" ht="24" spans="1:18">
      <c r="A1639" s="327"/>
      <c r="B1639" s="324" t="s">
        <v>666</v>
      </c>
      <c r="C1639" s="324" t="s">
        <v>49</v>
      </c>
      <c r="D1639" s="324" t="s">
        <v>50</v>
      </c>
      <c r="E1639" s="325" t="s">
        <v>28</v>
      </c>
      <c r="F1639" s="325">
        <v>1</v>
      </c>
      <c r="G1639" s="326">
        <v>4.9</v>
      </c>
      <c r="H1639" s="326">
        <v>4.9</v>
      </c>
      <c r="I1639" s="326">
        <v>4.9</v>
      </c>
      <c r="J1639" s="326"/>
      <c r="K1639" s="326"/>
      <c r="L1639" s="326"/>
      <c r="M1639" s="326"/>
      <c r="N1639" s="326"/>
      <c r="O1639" s="326"/>
      <c r="P1639" s="324" t="s">
        <v>154</v>
      </c>
      <c r="Q1639" s="325">
        <v>20190506</v>
      </c>
      <c r="R1639" s="325" t="s">
        <v>1836</v>
      </c>
    </row>
    <row r="1640" ht="24" spans="1:18">
      <c r="A1640" s="327"/>
      <c r="B1640" s="324" t="s">
        <v>1837</v>
      </c>
      <c r="C1640" s="324" t="s">
        <v>236</v>
      </c>
      <c r="D1640" s="324" t="s">
        <v>431</v>
      </c>
      <c r="E1640" s="325" t="s">
        <v>28</v>
      </c>
      <c r="F1640" s="325">
        <v>1</v>
      </c>
      <c r="G1640" s="326">
        <v>25</v>
      </c>
      <c r="H1640" s="326">
        <v>25</v>
      </c>
      <c r="I1640" s="326">
        <v>25</v>
      </c>
      <c r="J1640" s="326"/>
      <c r="K1640" s="326"/>
      <c r="L1640" s="326"/>
      <c r="M1640" s="326"/>
      <c r="N1640" s="326"/>
      <c r="O1640" s="326"/>
      <c r="P1640" s="324" t="s">
        <v>154</v>
      </c>
      <c r="Q1640" s="325">
        <v>20190507</v>
      </c>
      <c r="R1640" s="325" t="s">
        <v>1838</v>
      </c>
    </row>
    <row r="1641" ht="24" spans="1:18">
      <c r="A1641" s="327"/>
      <c r="B1641" s="324" t="s">
        <v>1839</v>
      </c>
      <c r="C1641" s="324" t="s">
        <v>270</v>
      </c>
      <c r="D1641" s="324" t="s">
        <v>271</v>
      </c>
      <c r="E1641" s="325" t="s">
        <v>42</v>
      </c>
      <c r="F1641" s="325">
        <v>1</v>
      </c>
      <c r="G1641" s="326">
        <v>19.27</v>
      </c>
      <c r="H1641" s="326">
        <v>19.27</v>
      </c>
      <c r="I1641" s="326">
        <v>19.27</v>
      </c>
      <c r="J1641" s="326"/>
      <c r="K1641" s="326"/>
      <c r="L1641" s="326"/>
      <c r="M1641" s="326"/>
      <c r="N1641" s="326"/>
      <c r="O1641" s="326"/>
      <c r="P1641" s="324" t="s">
        <v>154</v>
      </c>
      <c r="Q1641" s="325">
        <v>20190508</v>
      </c>
      <c r="R1641" s="325" t="s">
        <v>1840</v>
      </c>
    </row>
    <row r="1642" ht="24" spans="1:18">
      <c r="A1642" s="327"/>
      <c r="B1642" s="324" t="s">
        <v>1841</v>
      </c>
      <c r="C1642" s="324" t="s">
        <v>177</v>
      </c>
      <c r="D1642" s="324" t="s">
        <v>191</v>
      </c>
      <c r="E1642" s="325" t="s">
        <v>42</v>
      </c>
      <c r="F1642" s="325">
        <v>1</v>
      </c>
      <c r="G1642" s="326">
        <v>15</v>
      </c>
      <c r="H1642" s="326">
        <v>15</v>
      </c>
      <c r="I1642" s="326">
        <v>15</v>
      </c>
      <c r="J1642" s="326"/>
      <c r="K1642" s="326"/>
      <c r="L1642" s="326"/>
      <c r="M1642" s="326"/>
      <c r="N1642" s="326"/>
      <c r="O1642" s="326"/>
      <c r="P1642" s="324" t="s">
        <v>154</v>
      </c>
      <c r="Q1642" s="325">
        <v>20190605</v>
      </c>
      <c r="R1642" s="325" t="s">
        <v>1842</v>
      </c>
    </row>
    <row r="1643" ht="24" spans="1:18">
      <c r="A1643" s="327"/>
      <c r="B1643" s="324" t="s">
        <v>1843</v>
      </c>
      <c r="C1643" s="324" t="s">
        <v>251</v>
      </c>
      <c r="D1643" s="324" t="s">
        <v>973</v>
      </c>
      <c r="E1643" s="325" t="s">
        <v>42</v>
      </c>
      <c r="F1643" s="325">
        <v>1</v>
      </c>
      <c r="G1643" s="326">
        <v>226.23</v>
      </c>
      <c r="H1643" s="326">
        <v>226.23</v>
      </c>
      <c r="I1643" s="326">
        <v>226.23</v>
      </c>
      <c r="J1643" s="326"/>
      <c r="K1643" s="326"/>
      <c r="L1643" s="326"/>
      <c r="M1643" s="326"/>
      <c r="N1643" s="326"/>
      <c r="O1643" s="326"/>
      <c r="P1643" s="324" t="s">
        <v>319</v>
      </c>
      <c r="Q1643" s="325">
        <v>20190724</v>
      </c>
      <c r="R1643" s="325" t="s">
        <v>1844</v>
      </c>
    </row>
    <row r="1644" spans="1:18">
      <c r="A1644" s="327"/>
      <c r="B1644" s="324" t="s">
        <v>1845</v>
      </c>
      <c r="C1644" s="324" t="s">
        <v>930</v>
      </c>
      <c r="D1644" s="324" t="s">
        <v>931</v>
      </c>
      <c r="E1644" s="325" t="s">
        <v>28</v>
      </c>
      <c r="F1644" s="325">
        <v>1</v>
      </c>
      <c r="G1644" s="326">
        <v>15</v>
      </c>
      <c r="H1644" s="326">
        <v>15</v>
      </c>
      <c r="I1644" s="326">
        <v>15</v>
      </c>
      <c r="J1644" s="326"/>
      <c r="K1644" s="326"/>
      <c r="L1644" s="326"/>
      <c r="M1644" s="326"/>
      <c r="N1644" s="326"/>
      <c r="O1644" s="326"/>
      <c r="P1644" s="324" t="s">
        <v>319</v>
      </c>
      <c r="Q1644" s="325">
        <v>20190801</v>
      </c>
      <c r="R1644" s="325"/>
    </row>
    <row r="1645" spans="1:18">
      <c r="A1645" s="327"/>
      <c r="B1645" s="324" t="s">
        <v>1846</v>
      </c>
      <c r="C1645" s="324" t="s">
        <v>177</v>
      </c>
      <c r="D1645" s="324" t="s">
        <v>191</v>
      </c>
      <c r="E1645" s="325" t="s">
        <v>28</v>
      </c>
      <c r="F1645" s="325">
        <v>1</v>
      </c>
      <c r="G1645" s="326">
        <v>10</v>
      </c>
      <c r="H1645" s="326">
        <v>10</v>
      </c>
      <c r="I1645" s="326">
        <v>10</v>
      </c>
      <c r="J1645" s="326"/>
      <c r="K1645" s="326"/>
      <c r="L1645" s="326"/>
      <c r="M1645" s="326"/>
      <c r="N1645" s="326"/>
      <c r="O1645" s="326"/>
      <c r="P1645" s="324" t="s">
        <v>319</v>
      </c>
      <c r="Q1645" s="325">
        <v>20190801</v>
      </c>
      <c r="R1645" s="325"/>
    </row>
    <row r="1646" ht="24" spans="1:18">
      <c r="A1646" s="327"/>
      <c r="B1646" s="324" t="s">
        <v>1847</v>
      </c>
      <c r="C1646" s="324" t="s">
        <v>177</v>
      </c>
      <c r="D1646" s="324" t="s">
        <v>191</v>
      </c>
      <c r="E1646" s="325" t="s">
        <v>28</v>
      </c>
      <c r="F1646" s="325">
        <v>1</v>
      </c>
      <c r="G1646" s="326">
        <v>15</v>
      </c>
      <c r="H1646" s="326">
        <v>15</v>
      </c>
      <c r="I1646" s="326">
        <v>15</v>
      </c>
      <c r="J1646" s="326"/>
      <c r="K1646" s="326"/>
      <c r="L1646" s="326"/>
      <c r="M1646" s="326"/>
      <c r="N1646" s="326"/>
      <c r="O1646" s="326"/>
      <c r="P1646" s="324" t="s">
        <v>319</v>
      </c>
      <c r="Q1646" s="325">
        <v>20190805</v>
      </c>
      <c r="R1646" s="325"/>
    </row>
    <row r="1647" spans="1:18">
      <c r="A1647" s="327"/>
      <c r="B1647" s="324" t="s">
        <v>1848</v>
      </c>
      <c r="C1647" s="324" t="s">
        <v>1632</v>
      </c>
      <c r="D1647" s="324" t="s">
        <v>1633</v>
      </c>
      <c r="E1647" s="325" t="s">
        <v>42</v>
      </c>
      <c r="F1647" s="325">
        <v>1</v>
      </c>
      <c r="G1647" s="326">
        <v>150</v>
      </c>
      <c r="H1647" s="326">
        <v>150</v>
      </c>
      <c r="I1647" s="326">
        <v>150</v>
      </c>
      <c r="J1647" s="326"/>
      <c r="K1647" s="326"/>
      <c r="L1647" s="326"/>
      <c r="M1647" s="326"/>
      <c r="N1647" s="326"/>
      <c r="O1647" s="326"/>
      <c r="P1647" s="324" t="s">
        <v>1849</v>
      </c>
      <c r="Q1647" s="325">
        <v>20190901</v>
      </c>
      <c r="R1647" s="325"/>
    </row>
    <row r="1648" spans="1:18">
      <c r="A1648" s="327"/>
      <c r="B1648" s="324" t="s">
        <v>1850</v>
      </c>
      <c r="C1648" s="324" t="s">
        <v>1851</v>
      </c>
      <c r="D1648" s="324" t="s">
        <v>1852</v>
      </c>
      <c r="E1648" s="325" t="s">
        <v>42</v>
      </c>
      <c r="F1648" s="325">
        <v>1</v>
      </c>
      <c r="G1648" s="326">
        <v>450</v>
      </c>
      <c r="H1648" s="326">
        <v>450</v>
      </c>
      <c r="I1648" s="326"/>
      <c r="J1648" s="326"/>
      <c r="K1648" s="326"/>
      <c r="L1648" s="326"/>
      <c r="M1648" s="326">
        <v>450</v>
      </c>
      <c r="N1648" s="326"/>
      <c r="O1648" s="326"/>
      <c r="P1648" s="324" t="s">
        <v>1853</v>
      </c>
      <c r="Q1648" s="325">
        <v>20190901</v>
      </c>
      <c r="R1648" s="325"/>
    </row>
    <row r="1649" spans="1:18">
      <c r="A1649" s="327"/>
      <c r="B1649" s="324" t="s">
        <v>1854</v>
      </c>
      <c r="C1649" s="324" t="s">
        <v>26</v>
      </c>
      <c r="D1649" s="324" t="s">
        <v>27</v>
      </c>
      <c r="E1649" s="325" t="s">
        <v>42</v>
      </c>
      <c r="F1649" s="325">
        <v>1</v>
      </c>
      <c r="G1649" s="326">
        <v>200</v>
      </c>
      <c r="H1649" s="326">
        <v>200</v>
      </c>
      <c r="I1649" s="326">
        <v>200</v>
      </c>
      <c r="J1649" s="326"/>
      <c r="K1649" s="326"/>
      <c r="L1649" s="326"/>
      <c r="M1649" s="326"/>
      <c r="N1649" s="326"/>
      <c r="O1649" s="326"/>
      <c r="P1649" s="324" t="s">
        <v>319</v>
      </c>
      <c r="Q1649" s="325">
        <v>20190901</v>
      </c>
      <c r="R1649" s="325"/>
    </row>
    <row r="1650" spans="1:18">
      <c r="A1650" s="327"/>
      <c r="B1650" s="324" t="s">
        <v>1855</v>
      </c>
      <c r="C1650" s="324" t="s">
        <v>26</v>
      </c>
      <c r="D1650" s="324" t="s">
        <v>27</v>
      </c>
      <c r="E1650" s="325" t="s">
        <v>42</v>
      </c>
      <c r="F1650" s="325">
        <v>1</v>
      </c>
      <c r="G1650" s="326">
        <v>100</v>
      </c>
      <c r="H1650" s="326">
        <v>100</v>
      </c>
      <c r="I1650" s="326"/>
      <c r="J1650" s="326"/>
      <c r="K1650" s="326"/>
      <c r="L1650" s="326"/>
      <c r="M1650" s="326">
        <v>100</v>
      </c>
      <c r="N1650" s="326"/>
      <c r="O1650" s="326"/>
      <c r="P1650" s="324" t="s">
        <v>1853</v>
      </c>
      <c r="Q1650" s="325">
        <v>20190901</v>
      </c>
      <c r="R1650" s="325"/>
    </row>
    <row r="1651" ht="36" spans="1:18">
      <c r="A1651" s="327"/>
      <c r="B1651" s="324" t="s">
        <v>1856</v>
      </c>
      <c r="C1651" s="324" t="s">
        <v>1857</v>
      </c>
      <c r="D1651" s="324" t="s">
        <v>1858</v>
      </c>
      <c r="E1651" s="325" t="s">
        <v>42</v>
      </c>
      <c r="F1651" s="325">
        <v>1</v>
      </c>
      <c r="G1651" s="326">
        <v>540</v>
      </c>
      <c r="H1651" s="326">
        <v>540</v>
      </c>
      <c r="I1651" s="326">
        <v>540</v>
      </c>
      <c r="J1651" s="326"/>
      <c r="K1651" s="326"/>
      <c r="L1651" s="326"/>
      <c r="M1651" s="326"/>
      <c r="N1651" s="326"/>
      <c r="O1651" s="326"/>
      <c r="P1651" s="324" t="s">
        <v>1849</v>
      </c>
      <c r="Q1651" s="325">
        <v>20190910</v>
      </c>
      <c r="R1651" s="325"/>
    </row>
    <row r="1652" ht="48" spans="1:18">
      <c r="A1652" s="327"/>
      <c r="B1652" s="324" t="s">
        <v>1859</v>
      </c>
      <c r="C1652" s="324" t="s">
        <v>373</v>
      </c>
      <c r="D1652" s="324" t="s">
        <v>1413</v>
      </c>
      <c r="E1652" s="325" t="s">
        <v>28</v>
      </c>
      <c r="F1652" s="325">
        <v>1</v>
      </c>
      <c r="G1652" s="326">
        <v>520.68</v>
      </c>
      <c r="H1652" s="326">
        <v>520.68</v>
      </c>
      <c r="I1652" s="326">
        <v>520.68</v>
      </c>
      <c r="J1652" s="326"/>
      <c r="K1652" s="326"/>
      <c r="L1652" s="326"/>
      <c r="M1652" s="326"/>
      <c r="N1652" s="326"/>
      <c r="O1652" s="326"/>
      <c r="P1652" s="324" t="s">
        <v>1860</v>
      </c>
      <c r="Q1652" s="325">
        <v>20190910</v>
      </c>
      <c r="R1652" s="325"/>
    </row>
    <row r="1653" spans="1:18">
      <c r="A1653" s="327"/>
      <c r="B1653" s="324" t="s">
        <v>1861</v>
      </c>
      <c r="C1653" s="324" t="s">
        <v>75</v>
      </c>
      <c r="D1653" s="324" t="s">
        <v>76</v>
      </c>
      <c r="E1653" s="325" t="s">
        <v>42</v>
      </c>
      <c r="F1653" s="325">
        <v>1</v>
      </c>
      <c r="G1653" s="326">
        <v>10</v>
      </c>
      <c r="H1653" s="326">
        <v>10</v>
      </c>
      <c r="I1653" s="326">
        <v>10</v>
      </c>
      <c r="J1653" s="326"/>
      <c r="K1653" s="326"/>
      <c r="L1653" s="326"/>
      <c r="M1653" s="326"/>
      <c r="N1653" s="326"/>
      <c r="O1653" s="326"/>
      <c r="P1653" s="324" t="s">
        <v>154</v>
      </c>
      <c r="Q1653" s="325">
        <v>20190915</v>
      </c>
      <c r="R1653" s="325"/>
    </row>
    <row r="1654" spans="1:18">
      <c r="A1654" s="327"/>
      <c r="B1654" s="324" t="s">
        <v>1862</v>
      </c>
      <c r="C1654" s="324" t="s">
        <v>177</v>
      </c>
      <c r="D1654" s="324" t="s">
        <v>191</v>
      </c>
      <c r="E1654" s="325" t="s">
        <v>28</v>
      </c>
      <c r="F1654" s="325">
        <v>1</v>
      </c>
      <c r="G1654" s="326">
        <v>10</v>
      </c>
      <c r="H1654" s="326">
        <v>10</v>
      </c>
      <c r="I1654" s="326">
        <v>10</v>
      </c>
      <c r="J1654" s="326"/>
      <c r="K1654" s="326"/>
      <c r="L1654" s="326"/>
      <c r="M1654" s="326"/>
      <c r="N1654" s="326"/>
      <c r="O1654" s="326"/>
      <c r="P1654" s="324" t="s">
        <v>319</v>
      </c>
      <c r="Q1654" s="325">
        <v>20190920</v>
      </c>
      <c r="R1654" s="325"/>
    </row>
    <row r="1655" spans="1:18">
      <c r="A1655" s="327"/>
      <c r="B1655" s="324" t="s">
        <v>1863</v>
      </c>
      <c r="C1655" s="324" t="s">
        <v>177</v>
      </c>
      <c r="D1655" s="324" t="s">
        <v>191</v>
      </c>
      <c r="E1655" s="325" t="s">
        <v>28</v>
      </c>
      <c r="F1655" s="325">
        <v>1</v>
      </c>
      <c r="G1655" s="326">
        <v>10</v>
      </c>
      <c r="H1655" s="326">
        <v>10</v>
      </c>
      <c r="I1655" s="326">
        <v>10</v>
      </c>
      <c r="J1655" s="326"/>
      <c r="K1655" s="326"/>
      <c r="L1655" s="326"/>
      <c r="M1655" s="326"/>
      <c r="N1655" s="326"/>
      <c r="O1655" s="326"/>
      <c r="P1655" s="324" t="s">
        <v>319</v>
      </c>
      <c r="Q1655" s="325">
        <v>20190920</v>
      </c>
      <c r="R1655" s="325"/>
    </row>
    <row r="1656" spans="1:18">
      <c r="A1656" s="327"/>
      <c r="B1656" s="324" t="s">
        <v>669</v>
      </c>
      <c r="C1656" s="324" t="s">
        <v>184</v>
      </c>
      <c r="D1656" s="324" t="s">
        <v>238</v>
      </c>
      <c r="E1656" s="325" t="s">
        <v>28</v>
      </c>
      <c r="F1656" s="325">
        <v>1</v>
      </c>
      <c r="G1656" s="326">
        <v>3</v>
      </c>
      <c r="H1656" s="326">
        <v>3</v>
      </c>
      <c r="I1656" s="326">
        <v>3</v>
      </c>
      <c r="J1656" s="326"/>
      <c r="K1656" s="326"/>
      <c r="L1656" s="326"/>
      <c r="M1656" s="326"/>
      <c r="N1656" s="326"/>
      <c r="O1656" s="326"/>
      <c r="P1656" s="324" t="s">
        <v>154</v>
      </c>
      <c r="Q1656" s="325">
        <v>20191001</v>
      </c>
      <c r="R1656" s="325"/>
    </row>
    <row r="1657" spans="1:18">
      <c r="A1657" s="327"/>
      <c r="B1657" s="324" t="s">
        <v>570</v>
      </c>
      <c r="C1657" s="324" t="s">
        <v>69</v>
      </c>
      <c r="D1657" s="324" t="s">
        <v>70</v>
      </c>
      <c r="E1657" s="325" t="s">
        <v>28</v>
      </c>
      <c r="F1657" s="325">
        <v>1</v>
      </c>
      <c r="G1657" s="326">
        <v>10</v>
      </c>
      <c r="H1657" s="326">
        <v>10</v>
      </c>
      <c r="I1657" s="326">
        <v>10</v>
      </c>
      <c r="J1657" s="326"/>
      <c r="K1657" s="326"/>
      <c r="L1657" s="326"/>
      <c r="M1657" s="326"/>
      <c r="N1657" s="326"/>
      <c r="O1657" s="326"/>
      <c r="P1657" s="324" t="s">
        <v>154</v>
      </c>
      <c r="Q1657" s="325">
        <v>20191001</v>
      </c>
      <c r="R1657" s="325"/>
    </row>
    <row r="1658" spans="1:18">
      <c r="A1658" s="327"/>
      <c r="B1658" s="324" t="s">
        <v>670</v>
      </c>
      <c r="C1658" s="324" t="s">
        <v>157</v>
      </c>
      <c r="D1658" s="324" t="s">
        <v>156</v>
      </c>
      <c r="E1658" s="325" t="s">
        <v>28</v>
      </c>
      <c r="F1658" s="325">
        <v>1</v>
      </c>
      <c r="G1658" s="326">
        <v>5</v>
      </c>
      <c r="H1658" s="326">
        <v>5</v>
      </c>
      <c r="I1658" s="326">
        <v>5</v>
      </c>
      <c r="J1658" s="326"/>
      <c r="K1658" s="326"/>
      <c r="L1658" s="326"/>
      <c r="M1658" s="326"/>
      <c r="N1658" s="326"/>
      <c r="O1658" s="326"/>
      <c r="P1658" s="324" t="s">
        <v>154</v>
      </c>
      <c r="Q1658" s="325">
        <v>20191001</v>
      </c>
      <c r="R1658" s="325"/>
    </row>
    <row r="1659" spans="1:18">
      <c r="A1659" s="327"/>
      <c r="B1659" s="324" t="s">
        <v>1864</v>
      </c>
      <c r="C1659" s="324" t="s">
        <v>177</v>
      </c>
      <c r="D1659" s="324" t="s">
        <v>191</v>
      </c>
      <c r="E1659" s="325" t="s">
        <v>28</v>
      </c>
      <c r="F1659" s="325">
        <v>1</v>
      </c>
      <c r="G1659" s="326">
        <v>20</v>
      </c>
      <c r="H1659" s="326">
        <v>20</v>
      </c>
      <c r="I1659" s="326">
        <v>20</v>
      </c>
      <c r="J1659" s="326"/>
      <c r="K1659" s="326"/>
      <c r="L1659" s="326"/>
      <c r="M1659" s="326"/>
      <c r="N1659" s="326"/>
      <c r="O1659" s="326"/>
      <c r="P1659" s="324" t="s">
        <v>154</v>
      </c>
      <c r="Q1659" s="325">
        <v>20191001</v>
      </c>
      <c r="R1659" s="325"/>
    </row>
    <row r="1660" ht="24" spans="1:18">
      <c r="A1660" s="327"/>
      <c r="B1660" s="324" t="s">
        <v>1865</v>
      </c>
      <c r="C1660" s="324" t="s">
        <v>177</v>
      </c>
      <c r="D1660" s="324" t="s">
        <v>191</v>
      </c>
      <c r="E1660" s="325" t="s">
        <v>28</v>
      </c>
      <c r="F1660" s="325">
        <v>1</v>
      </c>
      <c r="G1660" s="326">
        <v>11.48</v>
      </c>
      <c r="H1660" s="326">
        <v>11.48</v>
      </c>
      <c r="I1660" s="326">
        <v>11.48</v>
      </c>
      <c r="J1660" s="326"/>
      <c r="K1660" s="326"/>
      <c r="L1660" s="326"/>
      <c r="M1660" s="326"/>
      <c r="N1660" s="326"/>
      <c r="O1660" s="326"/>
      <c r="P1660" s="324" t="s">
        <v>319</v>
      </c>
      <c r="Q1660" s="325">
        <v>20191001</v>
      </c>
      <c r="R1660" s="325"/>
    </row>
    <row r="1661" spans="1:18">
      <c r="A1661" s="328"/>
      <c r="B1661" s="324" t="s">
        <v>1866</v>
      </c>
      <c r="C1661" s="324" t="s">
        <v>26</v>
      </c>
      <c r="D1661" s="324" t="s">
        <v>27</v>
      </c>
      <c r="E1661" s="325" t="s">
        <v>42</v>
      </c>
      <c r="F1661" s="325">
        <v>1</v>
      </c>
      <c r="G1661" s="326">
        <v>240</v>
      </c>
      <c r="H1661" s="326">
        <v>240</v>
      </c>
      <c r="I1661" s="326">
        <v>240</v>
      </c>
      <c r="J1661" s="326"/>
      <c r="K1661" s="326"/>
      <c r="L1661" s="326"/>
      <c r="M1661" s="326"/>
      <c r="N1661" s="326"/>
      <c r="O1661" s="326"/>
      <c r="P1661" s="324" t="s">
        <v>1849</v>
      </c>
      <c r="Q1661" s="325">
        <v>20191101</v>
      </c>
      <c r="R1661" s="325"/>
    </row>
    <row r="1662" spans="1:18">
      <c r="A1662" s="41" t="s">
        <v>1867</v>
      </c>
      <c r="B1662" s="41" t="s">
        <v>1698</v>
      </c>
      <c r="C1662" s="41" t="s">
        <v>169</v>
      </c>
      <c r="D1662" s="42" t="s">
        <v>488</v>
      </c>
      <c r="E1662" s="43" t="s">
        <v>28</v>
      </c>
      <c r="F1662" s="43">
        <v>1</v>
      </c>
      <c r="G1662" s="44">
        <v>16.73</v>
      </c>
      <c r="H1662" s="44">
        <v>16.73</v>
      </c>
      <c r="I1662" s="44">
        <v>16.73</v>
      </c>
      <c r="J1662" s="44"/>
      <c r="K1662" s="44"/>
      <c r="L1662" s="44"/>
      <c r="M1662" s="44"/>
      <c r="N1662" s="44"/>
      <c r="O1662" s="44"/>
      <c r="P1662" s="41"/>
      <c r="Q1662" s="43" t="s">
        <v>1868</v>
      </c>
      <c r="R1662" s="55"/>
    </row>
    <row r="1663" spans="1:18">
      <c r="A1663" s="41"/>
      <c r="B1663" s="41" t="s">
        <v>1869</v>
      </c>
      <c r="C1663" s="41" t="s">
        <v>166</v>
      </c>
      <c r="D1663" s="42" t="s">
        <v>229</v>
      </c>
      <c r="E1663" s="43" t="s">
        <v>28</v>
      </c>
      <c r="F1663" s="43">
        <v>1</v>
      </c>
      <c r="G1663" s="44">
        <v>2.12</v>
      </c>
      <c r="H1663" s="44">
        <v>2.12</v>
      </c>
      <c r="I1663" s="44">
        <v>2.12</v>
      </c>
      <c r="J1663" s="44"/>
      <c r="K1663" s="44"/>
      <c r="L1663" s="44"/>
      <c r="M1663" s="44"/>
      <c r="N1663" s="44"/>
      <c r="O1663" s="44"/>
      <c r="P1663" s="41"/>
      <c r="Q1663" s="43" t="s">
        <v>1870</v>
      </c>
      <c r="R1663" s="55"/>
    </row>
    <row r="1664" spans="1:18">
      <c r="A1664" s="41"/>
      <c r="B1664" s="41" t="s">
        <v>914</v>
      </c>
      <c r="C1664" s="41" t="s">
        <v>164</v>
      </c>
      <c r="D1664" s="42" t="s">
        <v>163</v>
      </c>
      <c r="E1664" s="43" t="s">
        <v>128</v>
      </c>
      <c r="F1664" s="43">
        <v>6</v>
      </c>
      <c r="G1664" s="44">
        <v>1.41</v>
      </c>
      <c r="H1664" s="44">
        <v>8.43</v>
      </c>
      <c r="I1664" s="44">
        <v>8.43</v>
      </c>
      <c r="J1664" s="44"/>
      <c r="K1664" s="44"/>
      <c r="L1664" s="44"/>
      <c r="M1664" s="44"/>
      <c r="N1664" s="44"/>
      <c r="O1664" s="44"/>
      <c r="P1664" s="41"/>
      <c r="Q1664" s="43" t="s">
        <v>1871</v>
      </c>
      <c r="R1664" s="55"/>
    </row>
    <row r="1665" spans="1:18">
      <c r="A1665" s="41"/>
      <c r="B1665" s="41" t="s">
        <v>183</v>
      </c>
      <c r="C1665" s="41" t="s">
        <v>184</v>
      </c>
      <c r="D1665" s="42" t="s">
        <v>1872</v>
      </c>
      <c r="E1665" s="43" t="s">
        <v>128</v>
      </c>
      <c r="F1665" s="43">
        <v>5</v>
      </c>
      <c r="G1665" s="44">
        <v>0.58</v>
      </c>
      <c r="H1665" s="44">
        <v>2.9</v>
      </c>
      <c r="I1665" s="44">
        <v>2.9</v>
      </c>
      <c r="J1665" s="44"/>
      <c r="K1665" s="44"/>
      <c r="L1665" s="44"/>
      <c r="M1665" s="44"/>
      <c r="N1665" s="44"/>
      <c r="O1665" s="44"/>
      <c r="P1665" s="41"/>
      <c r="Q1665" s="43" t="s">
        <v>1873</v>
      </c>
      <c r="R1665" s="55"/>
    </row>
    <row r="1666" spans="1:18">
      <c r="A1666" s="41"/>
      <c r="B1666" s="41" t="s">
        <v>183</v>
      </c>
      <c r="C1666" s="41" t="s">
        <v>184</v>
      </c>
      <c r="D1666" s="42" t="s">
        <v>1872</v>
      </c>
      <c r="E1666" s="43" t="s">
        <v>128</v>
      </c>
      <c r="F1666" s="43">
        <v>4</v>
      </c>
      <c r="G1666" s="44">
        <v>0.475</v>
      </c>
      <c r="H1666" s="44">
        <v>1.9</v>
      </c>
      <c r="I1666" s="44">
        <v>1.9</v>
      </c>
      <c r="J1666" s="44"/>
      <c r="K1666" s="44"/>
      <c r="L1666" s="44"/>
      <c r="M1666" s="44"/>
      <c r="N1666" s="44"/>
      <c r="O1666" s="44"/>
      <c r="P1666" s="41"/>
      <c r="Q1666" s="43" t="s">
        <v>1874</v>
      </c>
      <c r="R1666" s="55"/>
    </row>
    <row r="1667" spans="1:18">
      <c r="A1667" s="41"/>
      <c r="B1667" s="41" t="s">
        <v>501</v>
      </c>
      <c r="C1667" s="41" t="s">
        <v>500</v>
      </c>
      <c r="D1667" s="42" t="s">
        <v>501</v>
      </c>
      <c r="E1667" s="43" t="s">
        <v>128</v>
      </c>
      <c r="F1667" s="43">
        <v>2</v>
      </c>
      <c r="G1667" s="44">
        <v>0.135</v>
      </c>
      <c r="H1667" s="44">
        <v>0.27</v>
      </c>
      <c r="I1667" s="44">
        <v>0.27</v>
      </c>
      <c r="J1667" s="44"/>
      <c r="K1667" s="44"/>
      <c r="L1667" s="44"/>
      <c r="M1667" s="44"/>
      <c r="N1667" s="44"/>
      <c r="O1667" s="44"/>
      <c r="P1667" s="41"/>
      <c r="Q1667" s="43" t="s">
        <v>1874</v>
      </c>
      <c r="R1667" s="55"/>
    </row>
    <row r="1668" spans="1:18">
      <c r="A1668" s="41"/>
      <c r="B1668" s="41" t="s">
        <v>345</v>
      </c>
      <c r="C1668" s="41" t="s">
        <v>171</v>
      </c>
      <c r="D1668" s="42" t="s">
        <v>345</v>
      </c>
      <c r="E1668" s="43" t="s">
        <v>128</v>
      </c>
      <c r="F1668" s="43">
        <v>6</v>
      </c>
      <c r="G1668" s="332">
        <v>0.115</v>
      </c>
      <c r="H1668" s="44">
        <v>0.69</v>
      </c>
      <c r="I1668" s="44">
        <v>0.69</v>
      </c>
      <c r="J1668" s="44"/>
      <c r="K1668" s="44"/>
      <c r="L1668" s="44"/>
      <c r="M1668" s="44"/>
      <c r="N1668" s="44"/>
      <c r="O1668" s="44"/>
      <c r="P1668" s="41"/>
      <c r="Q1668" s="43" t="s">
        <v>1873</v>
      </c>
      <c r="R1668" s="55"/>
    </row>
    <row r="1669" spans="1:18">
      <c r="A1669" s="41"/>
      <c r="B1669" s="41" t="s">
        <v>345</v>
      </c>
      <c r="C1669" s="41" t="s">
        <v>171</v>
      </c>
      <c r="D1669" s="42" t="s">
        <v>345</v>
      </c>
      <c r="E1669" s="43" t="s">
        <v>128</v>
      </c>
      <c r="F1669" s="43">
        <v>1</v>
      </c>
      <c r="G1669" s="332">
        <v>0.225</v>
      </c>
      <c r="H1669" s="44">
        <v>0.225</v>
      </c>
      <c r="I1669" s="44">
        <v>0.225</v>
      </c>
      <c r="J1669" s="44"/>
      <c r="K1669" s="44"/>
      <c r="L1669" s="44"/>
      <c r="M1669" s="44"/>
      <c r="N1669" s="44"/>
      <c r="O1669" s="44"/>
      <c r="P1669" s="41"/>
      <c r="Q1669" s="43" t="s">
        <v>1874</v>
      </c>
      <c r="R1669" s="55"/>
    </row>
    <row r="1670" spans="1:18">
      <c r="A1670" s="41"/>
      <c r="B1670" s="41" t="s">
        <v>53</v>
      </c>
      <c r="C1670" s="41" t="s">
        <v>52</v>
      </c>
      <c r="D1670" s="42" t="s">
        <v>53</v>
      </c>
      <c r="E1670" s="43" t="s">
        <v>128</v>
      </c>
      <c r="F1670" s="43">
        <v>1</v>
      </c>
      <c r="G1670" s="44">
        <v>1.79</v>
      </c>
      <c r="H1670" s="44">
        <v>1.79</v>
      </c>
      <c r="I1670" s="44">
        <v>1.79</v>
      </c>
      <c r="J1670" s="44"/>
      <c r="K1670" s="44"/>
      <c r="L1670" s="44"/>
      <c r="M1670" s="44"/>
      <c r="N1670" s="44"/>
      <c r="O1670" s="44"/>
      <c r="P1670" s="41"/>
      <c r="Q1670" s="43" t="s">
        <v>1873</v>
      </c>
      <c r="R1670" s="55"/>
    </row>
    <row r="1671" spans="1:18">
      <c r="A1671" s="41"/>
      <c r="B1671" s="41" t="s">
        <v>1875</v>
      </c>
      <c r="C1671" s="97" t="s">
        <v>1876</v>
      </c>
      <c r="D1671" s="42" t="s">
        <v>1877</v>
      </c>
      <c r="E1671" s="43" t="s">
        <v>128</v>
      </c>
      <c r="F1671" s="43">
        <v>5</v>
      </c>
      <c r="G1671" s="44">
        <v>0.011</v>
      </c>
      <c r="H1671" s="44">
        <v>0.055</v>
      </c>
      <c r="I1671" s="44">
        <v>0.055</v>
      </c>
      <c r="J1671" s="44"/>
      <c r="K1671" s="44"/>
      <c r="L1671" s="44"/>
      <c r="M1671" s="44"/>
      <c r="N1671" s="44"/>
      <c r="O1671" s="44"/>
      <c r="P1671" s="41"/>
      <c r="Q1671" s="43" t="s">
        <v>1873</v>
      </c>
      <c r="R1671" s="55"/>
    </row>
    <row r="1672" spans="1:18">
      <c r="A1672" s="41"/>
      <c r="B1672" s="41" t="s">
        <v>416</v>
      </c>
      <c r="C1672" s="41" t="s">
        <v>315</v>
      </c>
      <c r="D1672" s="41" t="s">
        <v>416</v>
      </c>
      <c r="E1672" s="43" t="s">
        <v>28</v>
      </c>
      <c r="F1672" s="43">
        <v>1</v>
      </c>
      <c r="G1672" s="44">
        <v>2.2</v>
      </c>
      <c r="H1672" s="44">
        <v>2.2</v>
      </c>
      <c r="I1672" s="44">
        <v>2.2</v>
      </c>
      <c r="J1672" s="44"/>
      <c r="K1672" s="44"/>
      <c r="L1672" s="44"/>
      <c r="M1672" s="44"/>
      <c r="N1672" s="44"/>
      <c r="O1672" s="44"/>
      <c r="P1672" s="41"/>
      <c r="Q1672" s="43" t="s">
        <v>1873</v>
      </c>
      <c r="R1672" s="55"/>
    </row>
    <row r="1673" spans="1:18">
      <c r="A1673" s="41"/>
      <c r="B1673" s="41" t="s">
        <v>694</v>
      </c>
      <c r="C1673" s="101" t="s">
        <v>693</v>
      </c>
      <c r="D1673" s="41" t="s">
        <v>832</v>
      </c>
      <c r="E1673" s="43" t="s">
        <v>28</v>
      </c>
      <c r="F1673" s="43">
        <v>1</v>
      </c>
      <c r="G1673" s="44">
        <v>1.85</v>
      </c>
      <c r="H1673" s="44">
        <v>1.85</v>
      </c>
      <c r="I1673" s="44">
        <v>1.85</v>
      </c>
      <c r="J1673" s="44"/>
      <c r="K1673" s="44"/>
      <c r="L1673" s="44"/>
      <c r="M1673" s="44"/>
      <c r="N1673" s="44"/>
      <c r="O1673" s="44"/>
      <c r="P1673" s="41"/>
      <c r="Q1673" s="43" t="s">
        <v>1878</v>
      </c>
      <c r="R1673" s="55"/>
    </row>
    <row r="1674" spans="1:18">
      <c r="A1674" s="41"/>
      <c r="B1674" s="41" t="s">
        <v>174</v>
      </c>
      <c r="C1674" s="41" t="s">
        <v>175</v>
      </c>
      <c r="D1674" s="41" t="s">
        <v>174</v>
      </c>
      <c r="E1674" s="43" t="s">
        <v>128</v>
      </c>
      <c r="F1674" s="43">
        <v>3</v>
      </c>
      <c r="G1674" s="44">
        <v>0.085</v>
      </c>
      <c r="H1674" s="44">
        <v>0.255</v>
      </c>
      <c r="I1674" s="44">
        <v>0.255</v>
      </c>
      <c r="J1674" s="44"/>
      <c r="K1674" s="44"/>
      <c r="L1674" s="44"/>
      <c r="M1674" s="44"/>
      <c r="N1674" s="44"/>
      <c r="O1674" s="44"/>
      <c r="P1674" s="41"/>
      <c r="Q1674" s="43" t="s">
        <v>1873</v>
      </c>
      <c r="R1674" s="55"/>
    </row>
    <row r="1675" spans="1:18">
      <c r="A1675" s="41"/>
      <c r="B1675" s="41" t="s">
        <v>174</v>
      </c>
      <c r="C1675" s="41" t="s">
        <v>175</v>
      </c>
      <c r="D1675" s="41" t="s">
        <v>174</v>
      </c>
      <c r="E1675" s="43" t="s">
        <v>128</v>
      </c>
      <c r="F1675" s="43">
        <v>2</v>
      </c>
      <c r="G1675" s="44">
        <v>0.245</v>
      </c>
      <c r="H1675" s="44">
        <v>0.49</v>
      </c>
      <c r="I1675" s="44">
        <v>0.49</v>
      </c>
      <c r="J1675" s="44"/>
      <c r="K1675" s="44"/>
      <c r="L1675" s="44"/>
      <c r="M1675" s="44"/>
      <c r="N1675" s="44"/>
      <c r="O1675" s="44"/>
      <c r="P1675" s="41"/>
      <c r="Q1675" s="43" t="s">
        <v>1874</v>
      </c>
      <c r="R1675" s="55"/>
    </row>
    <row r="1676" spans="1:18">
      <c r="A1676" s="41"/>
      <c r="B1676" s="41" t="s">
        <v>56</v>
      </c>
      <c r="C1676" s="41" t="s">
        <v>55</v>
      </c>
      <c r="D1676" s="42" t="s">
        <v>56</v>
      </c>
      <c r="E1676" s="43" t="s">
        <v>28</v>
      </c>
      <c r="F1676" s="43">
        <v>1</v>
      </c>
      <c r="G1676" s="44">
        <v>1.716</v>
      </c>
      <c r="H1676" s="44">
        <v>1.716</v>
      </c>
      <c r="I1676" s="44">
        <v>1.716</v>
      </c>
      <c r="J1676" s="44"/>
      <c r="K1676" s="44"/>
      <c r="L1676" s="44"/>
      <c r="M1676" s="44"/>
      <c r="N1676" s="44"/>
      <c r="O1676" s="44"/>
      <c r="P1676" s="41"/>
      <c r="Q1676" s="43" t="s">
        <v>843</v>
      </c>
      <c r="R1676" s="55"/>
    </row>
    <row r="1677" spans="1:18">
      <c r="A1677" s="41"/>
      <c r="B1677" s="41" t="s">
        <v>538</v>
      </c>
      <c r="C1677" s="41" t="s">
        <v>49</v>
      </c>
      <c r="D1677" s="42" t="s">
        <v>50</v>
      </c>
      <c r="E1677" s="43" t="s">
        <v>28</v>
      </c>
      <c r="F1677" s="43">
        <v>1</v>
      </c>
      <c r="G1677" s="44">
        <v>4.612</v>
      </c>
      <c r="H1677" s="44">
        <v>4.612</v>
      </c>
      <c r="I1677" s="44">
        <v>4.612</v>
      </c>
      <c r="J1677" s="44"/>
      <c r="K1677" s="44"/>
      <c r="L1677" s="44"/>
      <c r="M1677" s="44"/>
      <c r="N1677" s="44"/>
      <c r="O1677" s="44"/>
      <c r="P1677" s="41"/>
      <c r="Q1677" s="43" t="s">
        <v>1879</v>
      </c>
      <c r="R1677" s="55"/>
    </row>
    <row r="1678" spans="1:18">
      <c r="A1678" s="41"/>
      <c r="B1678" s="41" t="s">
        <v>1880</v>
      </c>
      <c r="C1678" s="41" t="s">
        <v>379</v>
      </c>
      <c r="D1678" s="41" t="s">
        <v>1881</v>
      </c>
      <c r="E1678" s="43" t="s">
        <v>28</v>
      </c>
      <c r="F1678" s="43">
        <v>1</v>
      </c>
      <c r="G1678" s="44">
        <v>1.515</v>
      </c>
      <c r="H1678" s="44">
        <v>1.515</v>
      </c>
      <c r="I1678" s="44">
        <v>1.515</v>
      </c>
      <c r="J1678" s="44"/>
      <c r="K1678" s="44"/>
      <c r="L1678" s="44"/>
      <c r="M1678" s="44"/>
      <c r="N1678" s="44"/>
      <c r="O1678" s="44"/>
      <c r="P1678" s="41"/>
      <c r="Q1678" s="43" t="s">
        <v>1879</v>
      </c>
      <c r="R1678" s="55"/>
    </row>
    <row r="1679" spans="1:18">
      <c r="A1679" s="41"/>
      <c r="B1679" s="41" t="s">
        <v>579</v>
      </c>
      <c r="C1679" s="41" t="s">
        <v>210</v>
      </c>
      <c r="D1679" s="41" t="s">
        <v>579</v>
      </c>
      <c r="E1679" s="43" t="s">
        <v>28</v>
      </c>
      <c r="F1679" s="43">
        <v>1</v>
      </c>
      <c r="G1679" s="44">
        <v>0.428</v>
      </c>
      <c r="H1679" s="44">
        <v>0.428</v>
      </c>
      <c r="I1679" s="44">
        <v>0.428</v>
      </c>
      <c r="J1679" s="44"/>
      <c r="K1679" s="44"/>
      <c r="L1679" s="44"/>
      <c r="M1679" s="44"/>
      <c r="N1679" s="44"/>
      <c r="O1679" s="44"/>
      <c r="P1679" s="41"/>
      <c r="Q1679" s="43" t="s">
        <v>1879</v>
      </c>
      <c r="R1679" s="55"/>
    </row>
    <row r="1680" spans="1:18">
      <c r="A1680" s="41"/>
      <c r="B1680" s="41" t="s">
        <v>1882</v>
      </c>
      <c r="C1680" s="41" t="s">
        <v>69</v>
      </c>
      <c r="D1680" s="42" t="s">
        <v>1453</v>
      </c>
      <c r="E1680" s="43" t="s">
        <v>28</v>
      </c>
      <c r="F1680" s="43">
        <v>1</v>
      </c>
      <c r="G1680" s="44">
        <v>1.8843</v>
      </c>
      <c r="H1680" s="44">
        <v>1.8843</v>
      </c>
      <c r="I1680" s="44">
        <v>1.8843</v>
      </c>
      <c r="J1680" s="44"/>
      <c r="K1680" s="44"/>
      <c r="L1680" s="44"/>
      <c r="M1680" s="44"/>
      <c r="N1680" s="44"/>
      <c r="O1680" s="44"/>
      <c r="P1680" s="41"/>
      <c r="Q1680" s="43" t="s">
        <v>1879</v>
      </c>
      <c r="R1680" s="55"/>
    </row>
    <row r="1681" spans="1:18">
      <c r="A1681" s="41"/>
      <c r="B1681" s="41" t="s">
        <v>1883</v>
      </c>
      <c r="C1681" s="41" t="s">
        <v>75</v>
      </c>
      <c r="D1681" s="42" t="s">
        <v>76</v>
      </c>
      <c r="E1681" s="43" t="s">
        <v>42</v>
      </c>
      <c r="F1681" s="43">
        <v>1</v>
      </c>
      <c r="G1681" s="44">
        <v>29.8</v>
      </c>
      <c r="H1681" s="44">
        <v>29.8</v>
      </c>
      <c r="I1681" s="44">
        <v>29.8</v>
      </c>
      <c r="J1681" s="44"/>
      <c r="K1681" s="44"/>
      <c r="L1681" s="44"/>
      <c r="M1681" s="44"/>
      <c r="N1681" s="44"/>
      <c r="O1681" s="44"/>
      <c r="P1681" s="41"/>
      <c r="Q1681" s="85" t="s">
        <v>1884</v>
      </c>
      <c r="R1681" s="55"/>
    </row>
    <row r="1682" spans="1:18">
      <c r="A1682" s="41"/>
      <c r="B1682" s="41" t="s">
        <v>191</v>
      </c>
      <c r="C1682" s="41" t="s">
        <v>177</v>
      </c>
      <c r="D1682" s="41" t="s">
        <v>191</v>
      </c>
      <c r="E1682" s="43" t="s">
        <v>28</v>
      </c>
      <c r="F1682" s="43">
        <v>1</v>
      </c>
      <c r="G1682" s="44">
        <v>0.6475</v>
      </c>
      <c r="H1682" s="44">
        <v>0.6475</v>
      </c>
      <c r="I1682" s="44">
        <v>0.6475</v>
      </c>
      <c r="J1682" s="44"/>
      <c r="K1682" s="44"/>
      <c r="L1682" s="44"/>
      <c r="M1682" s="44"/>
      <c r="N1682" s="44"/>
      <c r="O1682" s="44"/>
      <c r="P1682" s="41"/>
      <c r="Q1682" s="85" t="s">
        <v>1885</v>
      </c>
      <c r="R1682" s="55"/>
    </row>
    <row r="1683" spans="1:18">
      <c r="A1683" s="41"/>
      <c r="B1683" s="41" t="s">
        <v>1886</v>
      </c>
      <c r="C1683" s="41" t="s">
        <v>1887</v>
      </c>
      <c r="D1683" s="42" t="s">
        <v>1888</v>
      </c>
      <c r="E1683" s="43" t="s">
        <v>143</v>
      </c>
      <c r="F1683" s="43">
        <v>1</v>
      </c>
      <c r="G1683" s="44">
        <v>23</v>
      </c>
      <c r="H1683" s="44">
        <v>23</v>
      </c>
      <c r="I1683" s="44">
        <v>23</v>
      </c>
      <c r="J1683" s="44"/>
      <c r="K1683" s="44"/>
      <c r="L1683" s="44"/>
      <c r="M1683" s="44"/>
      <c r="N1683" s="44"/>
      <c r="O1683" s="44"/>
      <c r="P1683" s="41"/>
      <c r="Q1683" s="85" t="s">
        <v>1889</v>
      </c>
      <c r="R1683" s="55"/>
    </row>
    <row r="1684" spans="1:18">
      <c r="A1684" s="41"/>
      <c r="B1684" s="41" t="s">
        <v>1890</v>
      </c>
      <c r="C1684" s="41" t="s">
        <v>572</v>
      </c>
      <c r="D1684" s="42" t="s">
        <v>1891</v>
      </c>
      <c r="E1684" s="43" t="s">
        <v>28</v>
      </c>
      <c r="F1684" s="43">
        <v>1</v>
      </c>
      <c r="G1684" s="44">
        <v>3</v>
      </c>
      <c r="H1684" s="44">
        <v>3</v>
      </c>
      <c r="I1684" s="44">
        <v>3</v>
      </c>
      <c r="J1684" s="44"/>
      <c r="K1684" s="44"/>
      <c r="L1684" s="44"/>
      <c r="M1684" s="44"/>
      <c r="N1684" s="44"/>
      <c r="O1684" s="44"/>
      <c r="P1684" s="41"/>
      <c r="Q1684" s="85" t="s">
        <v>904</v>
      </c>
      <c r="R1684" s="55"/>
    </row>
    <row r="1685" spans="1:18">
      <c r="A1685" s="41"/>
      <c r="B1685" s="41" t="s">
        <v>1890</v>
      </c>
      <c r="C1685" s="41" t="s">
        <v>49</v>
      </c>
      <c r="D1685" s="42" t="s">
        <v>50</v>
      </c>
      <c r="E1685" s="43" t="s">
        <v>28</v>
      </c>
      <c r="F1685" s="43">
        <v>1</v>
      </c>
      <c r="G1685" s="44">
        <v>4</v>
      </c>
      <c r="H1685" s="44">
        <v>4</v>
      </c>
      <c r="I1685" s="44">
        <v>4</v>
      </c>
      <c r="J1685" s="44"/>
      <c r="K1685" s="44"/>
      <c r="L1685" s="44"/>
      <c r="M1685" s="44"/>
      <c r="N1685" s="44"/>
      <c r="O1685" s="44"/>
      <c r="P1685" s="41"/>
      <c r="Q1685" s="85" t="s">
        <v>904</v>
      </c>
      <c r="R1685" s="55"/>
    </row>
    <row r="1686" spans="1:18">
      <c r="A1686" s="41"/>
      <c r="B1686" s="41" t="s">
        <v>1890</v>
      </c>
      <c r="C1686" s="41" t="s">
        <v>1892</v>
      </c>
      <c r="D1686" s="42" t="s">
        <v>1893</v>
      </c>
      <c r="E1686" s="43" t="s">
        <v>28</v>
      </c>
      <c r="F1686" s="43">
        <v>1</v>
      </c>
      <c r="G1686" s="44">
        <v>1</v>
      </c>
      <c r="H1686" s="44">
        <v>1</v>
      </c>
      <c r="I1686" s="44">
        <v>1</v>
      </c>
      <c r="J1686" s="44"/>
      <c r="K1686" s="44"/>
      <c r="L1686" s="44"/>
      <c r="M1686" s="44"/>
      <c r="N1686" s="44"/>
      <c r="O1686" s="44"/>
      <c r="P1686" s="41"/>
      <c r="Q1686" s="85" t="s">
        <v>904</v>
      </c>
      <c r="R1686" s="55"/>
    </row>
    <row r="1687" spans="1:18">
      <c r="A1687" s="41"/>
      <c r="B1687" s="41" t="s">
        <v>1890</v>
      </c>
      <c r="C1687" s="41" t="s">
        <v>1894</v>
      </c>
      <c r="D1687" s="42" t="s">
        <v>1895</v>
      </c>
      <c r="E1687" s="43" t="s">
        <v>128</v>
      </c>
      <c r="F1687" s="43">
        <v>1</v>
      </c>
      <c r="G1687" s="44">
        <v>1</v>
      </c>
      <c r="H1687" s="44">
        <v>1</v>
      </c>
      <c r="I1687" s="44">
        <v>1</v>
      </c>
      <c r="J1687" s="44"/>
      <c r="K1687" s="44"/>
      <c r="L1687" s="44"/>
      <c r="M1687" s="44"/>
      <c r="N1687" s="44"/>
      <c r="O1687" s="44"/>
      <c r="P1687" s="41"/>
      <c r="Q1687" s="85" t="s">
        <v>1783</v>
      </c>
      <c r="R1687" s="55"/>
    </row>
    <row r="1688" spans="1:18">
      <c r="A1688" s="41"/>
      <c r="B1688" s="41" t="s">
        <v>191</v>
      </c>
      <c r="C1688" s="41" t="s">
        <v>177</v>
      </c>
      <c r="D1688" s="41" t="s">
        <v>191</v>
      </c>
      <c r="E1688" s="43" t="s">
        <v>28</v>
      </c>
      <c r="F1688" s="43">
        <v>1</v>
      </c>
      <c r="G1688" s="44">
        <v>0.5</v>
      </c>
      <c r="H1688" s="44">
        <v>0.5</v>
      </c>
      <c r="I1688" s="44">
        <v>0.5</v>
      </c>
      <c r="J1688" s="44"/>
      <c r="K1688" s="44"/>
      <c r="L1688" s="44"/>
      <c r="M1688" s="44"/>
      <c r="N1688" s="44"/>
      <c r="O1688" s="44"/>
      <c r="P1688" s="41"/>
      <c r="Q1688" s="85" t="s">
        <v>1889</v>
      </c>
      <c r="R1688" s="55"/>
    </row>
    <row r="1689" spans="1:18">
      <c r="A1689" s="153" t="s">
        <v>1896</v>
      </c>
      <c r="B1689" s="154" t="s">
        <v>1897</v>
      </c>
      <c r="C1689" s="154" t="s">
        <v>1898</v>
      </c>
      <c r="D1689" s="155" t="s">
        <v>27</v>
      </c>
      <c r="E1689" s="156" t="s">
        <v>101</v>
      </c>
      <c r="F1689" s="156">
        <v>1</v>
      </c>
      <c r="G1689" s="157">
        <v>600</v>
      </c>
      <c r="H1689" s="157">
        <v>600</v>
      </c>
      <c r="I1689" s="157">
        <v>600</v>
      </c>
      <c r="J1689" s="157"/>
      <c r="K1689" s="157"/>
      <c r="L1689" s="157"/>
      <c r="M1689" s="157"/>
      <c r="N1689" s="157"/>
      <c r="O1689" s="157"/>
      <c r="P1689" s="154" t="s">
        <v>1899</v>
      </c>
      <c r="Q1689" s="156">
        <v>20190901</v>
      </c>
      <c r="R1689" s="170"/>
    </row>
    <row r="1690" spans="1:18">
      <c r="A1690" s="158"/>
      <c r="B1690" s="154" t="s">
        <v>1900</v>
      </c>
      <c r="C1690" s="154" t="s">
        <v>184</v>
      </c>
      <c r="D1690" s="155" t="s">
        <v>238</v>
      </c>
      <c r="E1690" s="156" t="s">
        <v>28</v>
      </c>
      <c r="F1690" s="156">
        <v>1</v>
      </c>
      <c r="G1690" s="157">
        <v>28.38</v>
      </c>
      <c r="H1690" s="157">
        <v>28.38</v>
      </c>
      <c r="I1690" s="157">
        <v>28.38</v>
      </c>
      <c r="J1690" s="157"/>
      <c r="K1690" s="157"/>
      <c r="L1690" s="157"/>
      <c r="M1690" s="157"/>
      <c r="N1690" s="157"/>
      <c r="O1690" s="157"/>
      <c r="P1690" s="154" t="s">
        <v>1899</v>
      </c>
      <c r="Q1690" s="156">
        <v>20190201</v>
      </c>
      <c r="R1690" s="170"/>
    </row>
    <row r="1691" spans="1:18">
      <c r="A1691" s="158"/>
      <c r="B1691" s="154" t="s">
        <v>1901</v>
      </c>
      <c r="C1691" s="154" t="s">
        <v>184</v>
      </c>
      <c r="D1691" s="155" t="s">
        <v>238</v>
      </c>
      <c r="E1691" s="156" t="s">
        <v>128</v>
      </c>
      <c r="F1691" s="156">
        <v>2</v>
      </c>
      <c r="G1691" s="157">
        <v>0.7</v>
      </c>
      <c r="H1691" s="157">
        <v>1.4</v>
      </c>
      <c r="I1691" s="157">
        <v>1.4</v>
      </c>
      <c r="J1691" s="157"/>
      <c r="K1691" s="157"/>
      <c r="L1691" s="157"/>
      <c r="M1691" s="157"/>
      <c r="N1691" s="157"/>
      <c r="O1691" s="157"/>
      <c r="P1691" s="154" t="s">
        <v>1899</v>
      </c>
      <c r="Q1691" s="156">
        <v>20190816</v>
      </c>
      <c r="R1691" s="170"/>
    </row>
    <row r="1692" spans="1:18">
      <c r="A1692" s="158"/>
      <c r="B1692" s="154" t="s">
        <v>1902</v>
      </c>
      <c r="C1692" s="154" t="s">
        <v>1012</v>
      </c>
      <c r="D1692" s="155" t="s">
        <v>682</v>
      </c>
      <c r="E1692" s="156" t="s">
        <v>128</v>
      </c>
      <c r="F1692" s="156">
        <v>1</v>
      </c>
      <c r="G1692" s="157">
        <v>0.42</v>
      </c>
      <c r="H1692" s="157">
        <v>0.42</v>
      </c>
      <c r="I1692" s="157">
        <v>0.42</v>
      </c>
      <c r="J1692" s="157"/>
      <c r="K1692" s="157"/>
      <c r="L1692" s="157"/>
      <c r="M1692" s="157"/>
      <c r="N1692" s="157"/>
      <c r="O1692" s="157"/>
      <c r="P1692" s="154" t="s">
        <v>1899</v>
      </c>
      <c r="Q1692" s="156">
        <v>20190816</v>
      </c>
      <c r="R1692" s="170"/>
    </row>
    <row r="1693" spans="1:18">
      <c r="A1693" s="158"/>
      <c r="B1693" s="154" t="s">
        <v>68</v>
      </c>
      <c r="C1693" s="154" t="s">
        <v>69</v>
      </c>
      <c r="D1693" s="155" t="s">
        <v>70</v>
      </c>
      <c r="E1693" s="156" t="s">
        <v>28</v>
      </c>
      <c r="F1693" s="156">
        <v>1</v>
      </c>
      <c r="G1693" s="157">
        <v>50</v>
      </c>
      <c r="H1693" s="157">
        <v>50</v>
      </c>
      <c r="I1693" s="157">
        <v>50</v>
      </c>
      <c r="J1693" s="157"/>
      <c r="K1693" s="157"/>
      <c r="L1693" s="157"/>
      <c r="M1693" s="157"/>
      <c r="N1693" s="157"/>
      <c r="O1693" s="157"/>
      <c r="P1693" s="154" t="s">
        <v>1899</v>
      </c>
      <c r="Q1693" s="156">
        <v>20190901</v>
      </c>
      <c r="R1693" s="170"/>
    </row>
    <row r="1694" spans="1:18">
      <c r="A1694" s="161"/>
      <c r="B1694" s="154" t="s">
        <v>1903</v>
      </c>
      <c r="C1694" s="154" t="s">
        <v>169</v>
      </c>
      <c r="D1694" s="155" t="s">
        <v>488</v>
      </c>
      <c r="E1694" s="156" t="s">
        <v>28</v>
      </c>
      <c r="F1694" s="156">
        <v>1</v>
      </c>
      <c r="G1694" s="157">
        <v>20</v>
      </c>
      <c r="H1694" s="157">
        <v>20</v>
      </c>
      <c r="I1694" s="157">
        <v>20</v>
      </c>
      <c r="J1694" s="157"/>
      <c r="K1694" s="157"/>
      <c r="L1694" s="157"/>
      <c r="M1694" s="157"/>
      <c r="N1694" s="157"/>
      <c r="O1694" s="157"/>
      <c r="P1694" s="154" t="s">
        <v>1899</v>
      </c>
      <c r="Q1694" s="156">
        <v>20191001</v>
      </c>
      <c r="R1694" s="170"/>
    </row>
    <row r="1695" spans="1:18">
      <c r="A1695" s="154" t="s">
        <v>1904</v>
      </c>
      <c r="B1695" s="154" t="s">
        <v>1905</v>
      </c>
      <c r="C1695" s="154" t="s">
        <v>55</v>
      </c>
      <c r="D1695" s="155" t="s">
        <v>56</v>
      </c>
      <c r="E1695" s="156" t="s">
        <v>514</v>
      </c>
      <c r="F1695" s="156">
        <v>12</v>
      </c>
      <c r="G1695" s="157">
        <v>0.03</v>
      </c>
      <c r="H1695" s="157">
        <v>0.36</v>
      </c>
      <c r="I1695" s="157">
        <v>0.36</v>
      </c>
      <c r="J1695" s="157"/>
      <c r="K1695" s="157"/>
      <c r="L1695" s="157"/>
      <c r="M1695" s="157"/>
      <c r="N1695" s="157"/>
      <c r="O1695" s="157"/>
      <c r="P1695" s="154" t="s">
        <v>154</v>
      </c>
      <c r="Q1695" s="156">
        <v>20191201</v>
      </c>
      <c r="R1695" s="255"/>
    </row>
    <row r="1696" spans="1:18">
      <c r="A1696" s="154"/>
      <c r="B1696" s="154" t="s">
        <v>1906</v>
      </c>
      <c r="C1696" s="154" t="s">
        <v>511</v>
      </c>
      <c r="D1696" s="155" t="s">
        <v>512</v>
      </c>
      <c r="E1696" s="156" t="s">
        <v>193</v>
      </c>
      <c r="F1696" s="156">
        <v>6</v>
      </c>
      <c r="G1696" s="157">
        <v>0.02</v>
      </c>
      <c r="H1696" s="157">
        <v>0.12</v>
      </c>
      <c r="I1696" s="157">
        <v>0.12</v>
      </c>
      <c r="J1696" s="157"/>
      <c r="K1696" s="157"/>
      <c r="L1696" s="157"/>
      <c r="M1696" s="157"/>
      <c r="N1696" s="157"/>
      <c r="O1696" s="157"/>
      <c r="P1696" s="154" t="s">
        <v>154</v>
      </c>
      <c r="Q1696" s="156">
        <v>20191201</v>
      </c>
      <c r="R1696" s="255"/>
    </row>
    <row r="1697" spans="1:18">
      <c r="A1697" s="154"/>
      <c r="B1697" s="154" t="s">
        <v>806</v>
      </c>
      <c r="C1697" s="154" t="s">
        <v>157</v>
      </c>
      <c r="D1697" s="155" t="s">
        <v>156</v>
      </c>
      <c r="E1697" s="156" t="s">
        <v>128</v>
      </c>
      <c r="F1697" s="156">
        <v>1</v>
      </c>
      <c r="G1697" s="157">
        <v>0.65</v>
      </c>
      <c r="H1697" s="157">
        <v>0.65</v>
      </c>
      <c r="I1697" s="157">
        <v>0.65</v>
      </c>
      <c r="J1697" s="157"/>
      <c r="K1697" s="157"/>
      <c r="L1697" s="157"/>
      <c r="M1697" s="157"/>
      <c r="N1697" s="157"/>
      <c r="O1697" s="157"/>
      <c r="P1697" s="154" t="s">
        <v>19</v>
      </c>
      <c r="Q1697" s="156">
        <v>20190708</v>
      </c>
      <c r="R1697" s="255"/>
    </row>
    <row r="1698" spans="1:18">
      <c r="A1698" s="154"/>
      <c r="B1698" s="154" t="s">
        <v>1907</v>
      </c>
      <c r="C1698" s="154" t="s">
        <v>781</v>
      </c>
      <c r="D1698" s="155" t="s">
        <v>782</v>
      </c>
      <c r="E1698" s="156" t="s">
        <v>28</v>
      </c>
      <c r="F1698" s="156">
        <v>2</v>
      </c>
      <c r="G1698" s="157">
        <v>0.2</v>
      </c>
      <c r="H1698" s="157">
        <v>0.4</v>
      </c>
      <c r="I1698" s="157">
        <v>0.4</v>
      </c>
      <c r="J1698" s="157"/>
      <c r="K1698" s="157"/>
      <c r="L1698" s="157"/>
      <c r="M1698" s="157"/>
      <c r="N1698" s="157"/>
      <c r="O1698" s="157"/>
      <c r="P1698" s="154" t="s">
        <v>154</v>
      </c>
      <c r="Q1698" s="156">
        <v>20191201</v>
      </c>
      <c r="R1698" s="255"/>
    </row>
    <row r="1699" spans="1:18">
      <c r="A1699" s="154"/>
      <c r="B1699" s="154" t="s">
        <v>1908</v>
      </c>
      <c r="C1699" s="154" t="s">
        <v>474</v>
      </c>
      <c r="D1699" s="155" t="s">
        <v>475</v>
      </c>
      <c r="E1699" s="156" t="s">
        <v>193</v>
      </c>
      <c r="F1699" s="156">
        <v>1</v>
      </c>
      <c r="G1699" s="157">
        <v>0.06</v>
      </c>
      <c r="H1699" s="157">
        <v>0.06</v>
      </c>
      <c r="I1699" s="157">
        <v>0.06</v>
      </c>
      <c r="J1699" s="157"/>
      <c r="K1699" s="157"/>
      <c r="L1699" s="157"/>
      <c r="M1699" s="157"/>
      <c r="N1699" s="157"/>
      <c r="O1699" s="157"/>
      <c r="P1699" s="154" t="s">
        <v>154</v>
      </c>
      <c r="Q1699" s="156">
        <v>20191201</v>
      </c>
      <c r="R1699" s="255"/>
    </row>
    <row r="1700" spans="1:18">
      <c r="A1700" s="154"/>
      <c r="B1700" s="154" t="s">
        <v>1909</v>
      </c>
      <c r="C1700" s="154" t="s">
        <v>1892</v>
      </c>
      <c r="D1700" s="155" t="s">
        <v>1893</v>
      </c>
      <c r="E1700" s="156" t="s">
        <v>28</v>
      </c>
      <c r="F1700" s="156">
        <v>1</v>
      </c>
      <c r="G1700" s="157">
        <v>0.2</v>
      </c>
      <c r="H1700" s="157">
        <v>0.2</v>
      </c>
      <c r="I1700" s="157">
        <v>0.2</v>
      </c>
      <c r="J1700" s="157"/>
      <c r="K1700" s="157"/>
      <c r="L1700" s="157"/>
      <c r="M1700" s="157"/>
      <c r="N1700" s="157"/>
      <c r="O1700" s="157"/>
      <c r="P1700" s="154" t="s">
        <v>154</v>
      </c>
      <c r="Q1700" s="156">
        <v>20191201</v>
      </c>
      <c r="R1700" s="255"/>
    </row>
    <row r="1701" spans="1:18">
      <c r="A1701" s="154"/>
      <c r="B1701" s="154" t="s">
        <v>1910</v>
      </c>
      <c r="C1701" s="154" t="s">
        <v>1911</v>
      </c>
      <c r="D1701" s="155" t="s">
        <v>1912</v>
      </c>
      <c r="E1701" s="156" t="s">
        <v>28</v>
      </c>
      <c r="F1701" s="156">
        <v>1</v>
      </c>
      <c r="G1701" s="157">
        <v>0.1</v>
      </c>
      <c r="H1701" s="157">
        <v>0.1</v>
      </c>
      <c r="I1701" s="157">
        <v>0.1</v>
      </c>
      <c r="J1701" s="157"/>
      <c r="K1701" s="157"/>
      <c r="L1701" s="157"/>
      <c r="M1701" s="157"/>
      <c r="N1701" s="157"/>
      <c r="O1701" s="157"/>
      <c r="P1701" s="154" t="s">
        <v>154</v>
      </c>
      <c r="Q1701" s="156">
        <v>20191201</v>
      </c>
      <c r="R1701" s="255"/>
    </row>
    <row r="1702" spans="1:18">
      <c r="A1702" s="154"/>
      <c r="B1702" s="154" t="s">
        <v>1913</v>
      </c>
      <c r="C1702" s="154" t="s">
        <v>1914</v>
      </c>
      <c r="D1702" s="155" t="s">
        <v>1915</v>
      </c>
      <c r="E1702" s="156" t="s">
        <v>28</v>
      </c>
      <c r="F1702" s="156">
        <v>10</v>
      </c>
      <c r="G1702" s="157">
        <v>0.02</v>
      </c>
      <c r="H1702" s="157">
        <v>0.2</v>
      </c>
      <c r="I1702" s="157">
        <v>0.2</v>
      </c>
      <c r="J1702" s="157"/>
      <c r="K1702" s="157"/>
      <c r="L1702" s="157"/>
      <c r="M1702" s="157"/>
      <c r="N1702" s="157"/>
      <c r="O1702" s="157"/>
      <c r="P1702" s="154" t="s">
        <v>154</v>
      </c>
      <c r="Q1702" s="156">
        <v>20191201</v>
      </c>
      <c r="R1702" s="255"/>
    </row>
    <row r="1703" spans="1:18">
      <c r="A1703" s="41" t="s">
        <v>1916</v>
      </c>
      <c r="B1703" s="154" t="s">
        <v>793</v>
      </c>
      <c r="C1703" s="154" t="s">
        <v>184</v>
      </c>
      <c r="D1703" s="155"/>
      <c r="E1703" s="156" t="s">
        <v>128</v>
      </c>
      <c r="F1703" s="156">
        <v>15</v>
      </c>
      <c r="G1703" s="157">
        <v>0.4</v>
      </c>
      <c r="H1703" s="157">
        <v>6</v>
      </c>
      <c r="I1703" s="157">
        <v>6</v>
      </c>
      <c r="J1703" s="157"/>
      <c r="K1703" s="157"/>
      <c r="L1703" s="157"/>
      <c r="M1703" s="157"/>
      <c r="N1703" s="157"/>
      <c r="O1703" s="157"/>
      <c r="P1703" s="154" t="s">
        <v>154</v>
      </c>
      <c r="Q1703" s="156">
        <v>2019.09</v>
      </c>
      <c r="R1703" s="255"/>
    </row>
    <row r="1704" spans="1:18">
      <c r="A1704" s="41"/>
      <c r="B1704" s="154" t="s">
        <v>806</v>
      </c>
      <c r="C1704" s="154" t="s">
        <v>157</v>
      </c>
      <c r="D1704" s="155" t="s">
        <v>156</v>
      </c>
      <c r="E1704" s="156" t="s">
        <v>128</v>
      </c>
      <c r="F1704" s="156">
        <v>3</v>
      </c>
      <c r="G1704" s="157">
        <v>0.45</v>
      </c>
      <c r="H1704" s="157">
        <v>1.35</v>
      </c>
      <c r="I1704" s="157">
        <v>1.35</v>
      </c>
      <c r="J1704" s="157"/>
      <c r="K1704" s="157"/>
      <c r="L1704" s="157"/>
      <c r="M1704" s="157"/>
      <c r="N1704" s="157"/>
      <c r="O1704" s="157"/>
      <c r="P1704" s="154" t="s">
        <v>154</v>
      </c>
      <c r="Q1704" s="156">
        <v>2019.09</v>
      </c>
      <c r="R1704" s="255"/>
    </row>
    <row r="1705" spans="1:18">
      <c r="A1705" s="41"/>
      <c r="B1705" s="154" t="s">
        <v>1917</v>
      </c>
      <c r="C1705" s="154" t="s">
        <v>560</v>
      </c>
      <c r="D1705" s="155" t="s">
        <v>561</v>
      </c>
      <c r="E1705" s="156" t="s">
        <v>128</v>
      </c>
      <c r="F1705" s="156">
        <v>6</v>
      </c>
      <c r="G1705" s="157">
        <v>0.4</v>
      </c>
      <c r="H1705" s="157">
        <v>2.4</v>
      </c>
      <c r="I1705" s="157">
        <v>2.4</v>
      </c>
      <c r="J1705" s="157"/>
      <c r="K1705" s="157"/>
      <c r="L1705" s="157"/>
      <c r="M1705" s="157"/>
      <c r="N1705" s="157"/>
      <c r="O1705" s="157"/>
      <c r="P1705" s="154" t="s">
        <v>154</v>
      </c>
      <c r="Q1705" s="156">
        <v>2019.09</v>
      </c>
      <c r="R1705" s="255"/>
    </row>
    <row r="1706" spans="1:18">
      <c r="A1706" s="41"/>
      <c r="B1706" s="154" t="s">
        <v>1918</v>
      </c>
      <c r="C1706" s="154" t="s">
        <v>1919</v>
      </c>
      <c r="D1706" s="155" t="s">
        <v>1920</v>
      </c>
      <c r="E1706" s="156" t="s">
        <v>128</v>
      </c>
      <c r="F1706" s="156">
        <v>2</v>
      </c>
      <c r="G1706" s="157">
        <v>0.45</v>
      </c>
      <c r="H1706" s="157">
        <v>0.9</v>
      </c>
      <c r="I1706" s="157">
        <v>0.9</v>
      </c>
      <c r="J1706" s="157"/>
      <c r="K1706" s="157"/>
      <c r="L1706" s="157"/>
      <c r="M1706" s="157"/>
      <c r="N1706" s="157"/>
      <c r="O1706" s="157"/>
      <c r="P1706" s="154" t="s">
        <v>154</v>
      </c>
      <c r="Q1706" s="156">
        <v>2019.09</v>
      </c>
      <c r="R1706" s="255"/>
    </row>
    <row r="1707" spans="1:18">
      <c r="A1707" s="41"/>
      <c r="B1707" s="154" t="s">
        <v>172</v>
      </c>
      <c r="C1707" s="154" t="s">
        <v>315</v>
      </c>
      <c r="D1707" s="155" t="s">
        <v>416</v>
      </c>
      <c r="E1707" s="156" t="s">
        <v>128</v>
      </c>
      <c r="F1707" s="156">
        <v>2</v>
      </c>
      <c r="G1707" s="157">
        <v>0.45</v>
      </c>
      <c r="H1707" s="157">
        <v>0.9</v>
      </c>
      <c r="I1707" s="157">
        <v>0.9</v>
      </c>
      <c r="J1707" s="157"/>
      <c r="K1707" s="157"/>
      <c r="L1707" s="157"/>
      <c r="M1707" s="157"/>
      <c r="N1707" s="157"/>
      <c r="O1707" s="157"/>
      <c r="P1707" s="154" t="s">
        <v>154</v>
      </c>
      <c r="Q1707" s="156">
        <v>2019.09</v>
      </c>
      <c r="R1707" s="255"/>
    </row>
    <row r="1708" spans="1:18">
      <c r="A1708" s="41"/>
      <c r="B1708" s="154" t="s">
        <v>1921</v>
      </c>
      <c r="C1708" s="154" t="s">
        <v>405</v>
      </c>
      <c r="D1708" s="155" t="s">
        <v>244</v>
      </c>
      <c r="E1708" s="156" t="s">
        <v>128</v>
      </c>
      <c r="F1708" s="156">
        <v>18</v>
      </c>
      <c r="G1708" s="157">
        <v>0.02</v>
      </c>
      <c r="H1708" s="157">
        <v>0.36</v>
      </c>
      <c r="I1708" s="157">
        <v>0.36</v>
      </c>
      <c r="J1708" s="157"/>
      <c r="K1708" s="157"/>
      <c r="L1708" s="157"/>
      <c r="M1708" s="157"/>
      <c r="N1708" s="157"/>
      <c r="O1708" s="157"/>
      <c r="P1708" s="154" t="s">
        <v>154</v>
      </c>
      <c r="Q1708" s="156">
        <v>2019.09</v>
      </c>
      <c r="R1708" s="255"/>
    </row>
    <row r="1709" spans="1:18">
      <c r="A1709" s="41"/>
      <c r="B1709" s="154" t="s">
        <v>1922</v>
      </c>
      <c r="C1709" s="154" t="s">
        <v>405</v>
      </c>
      <c r="D1709" s="155" t="s">
        <v>244</v>
      </c>
      <c r="E1709" s="156" t="s">
        <v>1822</v>
      </c>
      <c r="F1709" s="156">
        <v>6</v>
      </c>
      <c r="G1709" s="157">
        <v>0.8</v>
      </c>
      <c r="H1709" s="157">
        <v>4.8</v>
      </c>
      <c r="I1709" s="157">
        <v>4.8</v>
      </c>
      <c r="J1709" s="157"/>
      <c r="K1709" s="157"/>
      <c r="L1709" s="157"/>
      <c r="M1709" s="157"/>
      <c r="N1709" s="157"/>
      <c r="O1709" s="157"/>
      <c r="P1709" s="154" t="s">
        <v>154</v>
      </c>
      <c r="Q1709" s="156">
        <v>2019.09</v>
      </c>
      <c r="R1709" s="255"/>
    </row>
    <row r="1710" spans="1:18">
      <c r="A1710" s="41"/>
      <c r="B1710" s="154" t="s">
        <v>168</v>
      </c>
      <c r="C1710" s="154" t="s">
        <v>236</v>
      </c>
      <c r="D1710" s="155" t="s">
        <v>431</v>
      </c>
      <c r="E1710" s="156" t="s">
        <v>1822</v>
      </c>
      <c r="F1710" s="156">
        <v>4</v>
      </c>
      <c r="G1710" s="157">
        <v>0.8</v>
      </c>
      <c r="H1710" s="157">
        <v>3.2</v>
      </c>
      <c r="I1710" s="157">
        <v>3.2</v>
      </c>
      <c r="J1710" s="157"/>
      <c r="K1710" s="157"/>
      <c r="L1710" s="157"/>
      <c r="M1710" s="157"/>
      <c r="N1710" s="157"/>
      <c r="O1710" s="157"/>
      <c r="P1710" s="154" t="s">
        <v>154</v>
      </c>
      <c r="Q1710" s="156">
        <v>2019.09</v>
      </c>
      <c r="R1710" s="255"/>
    </row>
    <row r="1711" spans="1:18">
      <c r="A1711" s="41"/>
      <c r="B1711" s="154" t="s">
        <v>168</v>
      </c>
      <c r="C1711" s="154" t="s">
        <v>236</v>
      </c>
      <c r="D1711" s="155" t="s">
        <v>431</v>
      </c>
      <c r="E1711" s="156" t="s">
        <v>1822</v>
      </c>
      <c r="F1711" s="156">
        <v>3</v>
      </c>
      <c r="G1711" s="157">
        <v>0.3</v>
      </c>
      <c r="H1711" s="157">
        <v>0.9</v>
      </c>
      <c r="I1711" s="157">
        <v>0.9</v>
      </c>
      <c r="J1711" s="157"/>
      <c r="K1711" s="157"/>
      <c r="L1711" s="157"/>
      <c r="M1711" s="157"/>
      <c r="N1711" s="157"/>
      <c r="O1711" s="157"/>
      <c r="P1711" s="154" t="s">
        <v>154</v>
      </c>
      <c r="Q1711" s="156">
        <v>2019.09</v>
      </c>
      <c r="R1711" s="255"/>
    </row>
    <row r="1712" spans="1:18">
      <c r="A1712" s="41"/>
      <c r="B1712" s="154" t="s">
        <v>1923</v>
      </c>
      <c r="C1712" s="154" t="s">
        <v>1924</v>
      </c>
      <c r="D1712" s="155" t="s">
        <v>1925</v>
      </c>
      <c r="E1712" s="156" t="s">
        <v>684</v>
      </c>
      <c r="F1712" s="156">
        <v>25</v>
      </c>
      <c r="G1712" s="157">
        <v>0.15</v>
      </c>
      <c r="H1712" s="157">
        <v>3.75</v>
      </c>
      <c r="I1712" s="157">
        <v>3.75</v>
      </c>
      <c r="J1712" s="157"/>
      <c r="K1712" s="157"/>
      <c r="L1712" s="157"/>
      <c r="M1712" s="157"/>
      <c r="N1712" s="157"/>
      <c r="O1712" s="157"/>
      <c r="P1712" s="154" t="s">
        <v>154</v>
      </c>
      <c r="Q1712" s="156">
        <v>2019.09</v>
      </c>
      <c r="R1712" s="255"/>
    </row>
    <row r="1713" spans="1:18">
      <c r="A1713" s="41"/>
      <c r="B1713" s="154" t="s">
        <v>292</v>
      </c>
      <c r="C1713" s="154" t="s">
        <v>291</v>
      </c>
      <c r="D1713" s="155" t="s">
        <v>292</v>
      </c>
      <c r="E1713" s="156" t="s">
        <v>54</v>
      </c>
      <c r="F1713" s="156">
        <v>1</v>
      </c>
      <c r="G1713" s="157">
        <v>1.5</v>
      </c>
      <c r="H1713" s="157">
        <v>1.5</v>
      </c>
      <c r="I1713" s="157">
        <v>1.5</v>
      </c>
      <c r="J1713" s="157"/>
      <c r="K1713" s="157"/>
      <c r="L1713" s="157"/>
      <c r="M1713" s="157"/>
      <c r="N1713" s="157"/>
      <c r="O1713" s="157"/>
      <c r="P1713" s="154" t="s">
        <v>154</v>
      </c>
      <c r="Q1713" s="156">
        <v>2019.09</v>
      </c>
      <c r="R1713" s="255"/>
    </row>
    <row r="1714" spans="1:18">
      <c r="A1714" s="41"/>
      <c r="B1714" s="154" t="s">
        <v>1926</v>
      </c>
      <c r="C1714" s="154" t="s">
        <v>1927</v>
      </c>
      <c r="D1714" s="155" t="s">
        <v>1928</v>
      </c>
      <c r="E1714" s="156" t="s">
        <v>1929</v>
      </c>
      <c r="F1714" s="156">
        <v>1</v>
      </c>
      <c r="G1714" s="157">
        <v>0.15</v>
      </c>
      <c r="H1714" s="157">
        <v>0.15</v>
      </c>
      <c r="I1714" s="157">
        <v>0.15</v>
      </c>
      <c r="J1714" s="157"/>
      <c r="K1714" s="157"/>
      <c r="L1714" s="157"/>
      <c r="M1714" s="157"/>
      <c r="N1714" s="157"/>
      <c r="O1714" s="157"/>
      <c r="P1714" s="154" t="s">
        <v>154</v>
      </c>
      <c r="Q1714" s="156">
        <v>2019.09</v>
      </c>
      <c r="R1714" s="255"/>
    </row>
    <row r="1715" spans="1:18">
      <c r="A1715" s="41"/>
      <c r="B1715" s="154" t="s">
        <v>1930</v>
      </c>
      <c r="C1715" s="154" t="s">
        <v>1501</v>
      </c>
      <c r="D1715" s="155" t="s">
        <v>1931</v>
      </c>
      <c r="E1715" s="156" t="s">
        <v>499</v>
      </c>
      <c r="F1715" s="156">
        <v>1</v>
      </c>
      <c r="G1715" s="157">
        <v>1.5</v>
      </c>
      <c r="H1715" s="157">
        <v>1.5</v>
      </c>
      <c r="I1715" s="157">
        <v>1.5</v>
      </c>
      <c r="J1715" s="157"/>
      <c r="K1715" s="157"/>
      <c r="L1715" s="157"/>
      <c r="M1715" s="157"/>
      <c r="N1715" s="157"/>
      <c r="O1715" s="157"/>
      <c r="P1715" s="154" t="s">
        <v>154</v>
      </c>
      <c r="Q1715" s="156">
        <v>2019.09</v>
      </c>
      <c r="R1715" s="255"/>
    </row>
    <row r="1716" spans="1:18">
      <c r="A1716" s="41"/>
      <c r="B1716" s="154" t="s">
        <v>1932</v>
      </c>
      <c r="C1716" s="154" t="s">
        <v>164</v>
      </c>
      <c r="D1716" s="155" t="s">
        <v>163</v>
      </c>
      <c r="E1716" s="156" t="s">
        <v>54</v>
      </c>
      <c r="F1716" s="156">
        <v>8</v>
      </c>
      <c r="G1716" s="157">
        <v>0.78</v>
      </c>
      <c r="H1716" s="157">
        <v>6.24</v>
      </c>
      <c r="I1716" s="157">
        <v>6.24</v>
      </c>
      <c r="J1716" s="157"/>
      <c r="K1716" s="157"/>
      <c r="L1716" s="157"/>
      <c r="M1716" s="157"/>
      <c r="N1716" s="157"/>
      <c r="O1716" s="157"/>
      <c r="P1716" s="154" t="s">
        <v>154</v>
      </c>
      <c r="Q1716" s="156">
        <v>2019.09</v>
      </c>
      <c r="R1716" s="255"/>
    </row>
    <row r="1717" spans="1:18">
      <c r="A1717" s="41"/>
      <c r="B1717" s="154" t="s">
        <v>1933</v>
      </c>
      <c r="C1717" s="154" t="s">
        <v>75</v>
      </c>
      <c r="D1717" s="155" t="s">
        <v>76</v>
      </c>
      <c r="E1717" s="156" t="s">
        <v>42</v>
      </c>
      <c r="F1717" s="156">
        <v>1</v>
      </c>
      <c r="G1717" s="157">
        <v>24</v>
      </c>
      <c r="H1717" s="157">
        <v>24</v>
      </c>
      <c r="I1717" s="157">
        <v>24</v>
      </c>
      <c r="J1717" s="157"/>
      <c r="K1717" s="157"/>
      <c r="L1717" s="157"/>
      <c r="M1717" s="157"/>
      <c r="N1717" s="157"/>
      <c r="O1717" s="157"/>
      <c r="P1717" s="154" t="s">
        <v>154</v>
      </c>
      <c r="Q1717" s="156">
        <v>2019.09</v>
      </c>
      <c r="R1717" s="255"/>
    </row>
    <row r="1718" spans="1:18">
      <c r="A1718" s="41"/>
      <c r="B1718" s="154" t="s">
        <v>191</v>
      </c>
      <c r="C1718" s="154" t="s">
        <v>177</v>
      </c>
      <c r="D1718" s="155" t="s">
        <v>191</v>
      </c>
      <c r="E1718" s="156" t="s">
        <v>364</v>
      </c>
      <c r="F1718" s="156">
        <v>20</v>
      </c>
      <c r="G1718" s="157">
        <v>70</v>
      </c>
      <c r="H1718" s="157">
        <v>70</v>
      </c>
      <c r="I1718" s="157">
        <v>70</v>
      </c>
      <c r="J1718" s="157"/>
      <c r="K1718" s="157"/>
      <c r="L1718" s="157"/>
      <c r="M1718" s="157"/>
      <c r="N1718" s="157"/>
      <c r="O1718" s="157"/>
      <c r="P1718" s="154" t="s">
        <v>154</v>
      </c>
      <c r="Q1718" s="156">
        <v>2019.09</v>
      </c>
      <c r="R1718" s="255"/>
    </row>
    <row r="1719" spans="1:18">
      <c r="A1719" s="41"/>
      <c r="B1719" s="154" t="s">
        <v>1934</v>
      </c>
      <c r="C1719" s="154" t="s">
        <v>572</v>
      </c>
      <c r="D1719" s="154" t="s">
        <v>56</v>
      </c>
      <c r="E1719" s="156" t="s">
        <v>514</v>
      </c>
      <c r="F1719" s="156">
        <v>10</v>
      </c>
      <c r="G1719" s="157">
        <v>0.05</v>
      </c>
      <c r="H1719" s="157">
        <v>0.5</v>
      </c>
      <c r="I1719" s="157">
        <v>0.5</v>
      </c>
      <c r="J1719" s="157"/>
      <c r="K1719" s="157"/>
      <c r="L1719" s="157"/>
      <c r="M1719" s="157"/>
      <c r="N1719" s="157"/>
      <c r="O1719" s="157"/>
      <c r="P1719" s="154" t="s">
        <v>154</v>
      </c>
      <c r="Q1719" s="156">
        <v>2019.01</v>
      </c>
      <c r="R1719" s="55"/>
    </row>
    <row r="1720" spans="1:18">
      <c r="A1720" s="41"/>
      <c r="B1720" s="154" t="s">
        <v>1934</v>
      </c>
      <c r="C1720" s="333" t="s">
        <v>49</v>
      </c>
      <c r="D1720" s="155" t="s">
        <v>50</v>
      </c>
      <c r="E1720" s="156" t="s">
        <v>989</v>
      </c>
      <c r="F1720" s="156">
        <v>5</v>
      </c>
      <c r="G1720" s="157">
        <v>0.05</v>
      </c>
      <c r="H1720" s="157">
        <v>0.25</v>
      </c>
      <c r="I1720" s="157">
        <v>0.25</v>
      </c>
      <c r="J1720" s="157"/>
      <c r="K1720" s="157"/>
      <c r="L1720" s="157"/>
      <c r="M1720" s="157"/>
      <c r="N1720" s="157"/>
      <c r="O1720" s="157"/>
      <c r="P1720" s="154" t="s">
        <v>154</v>
      </c>
      <c r="Q1720" s="156">
        <v>2019.01</v>
      </c>
      <c r="R1720" s="55"/>
    </row>
    <row r="1721" spans="1:18">
      <c r="A1721" s="40" t="s">
        <v>1935</v>
      </c>
      <c r="B1721" s="119" t="s">
        <v>238</v>
      </c>
      <c r="C1721" s="41" t="s">
        <v>184</v>
      </c>
      <c r="D1721" s="42" t="str">
        <f>IF(C1721="","",VLOOKUP(C1721,[26]采购目录表!A$1:B$65536,2,FALSE))</f>
        <v>台式计算机</v>
      </c>
      <c r="E1721" s="43" t="s">
        <v>54</v>
      </c>
      <c r="F1721" s="43">
        <v>2</v>
      </c>
      <c r="G1721" s="334">
        <v>0.5499</v>
      </c>
      <c r="H1721" s="44">
        <v>1.0998</v>
      </c>
      <c r="I1721" s="44">
        <v>1.0998</v>
      </c>
      <c r="J1721" s="44"/>
      <c r="K1721" s="44"/>
      <c r="L1721" s="44"/>
      <c r="M1721" s="44"/>
      <c r="N1721" s="44"/>
      <c r="O1721" s="44"/>
      <c r="P1721" s="41"/>
      <c r="Q1721" s="41"/>
      <c r="R1721" s="43" t="s">
        <v>1936</v>
      </c>
    </row>
    <row r="1722" spans="1:18">
      <c r="A1722" s="45"/>
      <c r="B1722" s="119" t="s">
        <v>345</v>
      </c>
      <c r="C1722" s="41" t="s">
        <v>171</v>
      </c>
      <c r="D1722" s="42" t="str">
        <f>IF(C1722="","",VLOOKUP(C1722,[26]采购目录表!A$1:B$65536,2,FALSE))</f>
        <v>激光打印机</v>
      </c>
      <c r="E1722" s="43" t="s">
        <v>54</v>
      </c>
      <c r="F1722" s="43">
        <v>4</v>
      </c>
      <c r="G1722" s="334">
        <v>0.1399</v>
      </c>
      <c r="H1722" s="44">
        <v>0.5596</v>
      </c>
      <c r="I1722" s="44">
        <v>0.5596</v>
      </c>
      <c r="J1722" s="44"/>
      <c r="K1722" s="44"/>
      <c r="L1722" s="44"/>
      <c r="M1722" s="44"/>
      <c r="N1722" s="44"/>
      <c r="O1722" s="44"/>
      <c r="P1722" s="41"/>
      <c r="Q1722" s="41"/>
      <c r="R1722" s="43" t="s">
        <v>1936</v>
      </c>
    </row>
    <row r="1723" spans="1:18">
      <c r="A1723" s="45"/>
      <c r="B1723" s="119" t="s">
        <v>345</v>
      </c>
      <c r="C1723" s="41" t="s">
        <v>171</v>
      </c>
      <c r="D1723" s="42" t="str">
        <f>IF(C1723="","",VLOOKUP(C1723,[26]采购目录表!A$1:B$65536,2,FALSE))</f>
        <v>激光打印机</v>
      </c>
      <c r="E1723" s="43" t="s">
        <v>54</v>
      </c>
      <c r="F1723" s="43">
        <v>1</v>
      </c>
      <c r="G1723" s="44">
        <v>0.2315</v>
      </c>
      <c r="H1723" s="44">
        <v>0.2315</v>
      </c>
      <c r="I1723" s="44">
        <v>0.2315</v>
      </c>
      <c r="J1723" s="44"/>
      <c r="K1723" s="44"/>
      <c r="L1723" s="44"/>
      <c r="M1723" s="44"/>
      <c r="N1723" s="44"/>
      <c r="O1723" s="44"/>
      <c r="P1723" s="41"/>
      <c r="Q1723" s="41"/>
      <c r="R1723" s="43" t="s">
        <v>1936</v>
      </c>
    </row>
    <row r="1724" spans="1:18">
      <c r="A1724" s="45"/>
      <c r="B1724" s="119" t="s">
        <v>172</v>
      </c>
      <c r="C1724" s="41" t="s">
        <v>173</v>
      </c>
      <c r="D1724" s="42" t="str">
        <f>IF(C1724="","",VLOOKUP(C1724,[26]采购目录表!A$1:B$65536,2,FALSE))</f>
        <v>扫描仪</v>
      </c>
      <c r="E1724" s="43" t="s">
        <v>54</v>
      </c>
      <c r="F1724" s="43">
        <v>1</v>
      </c>
      <c r="G1724" s="44">
        <v>3.98</v>
      </c>
      <c r="H1724" s="44">
        <v>3.98</v>
      </c>
      <c r="I1724" s="44">
        <v>3.98</v>
      </c>
      <c r="J1724" s="44"/>
      <c r="K1724" s="44"/>
      <c r="L1724" s="44"/>
      <c r="M1724" s="44"/>
      <c r="N1724" s="44"/>
      <c r="O1724" s="44"/>
      <c r="P1724" s="41"/>
      <c r="Q1724" s="41"/>
      <c r="R1724" s="43" t="s">
        <v>1936</v>
      </c>
    </row>
    <row r="1725" spans="1:18">
      <c r="A1725" s="45"/>
      <c r="B1725" s="119" t="s">
        <v>53</v>
      </c>
      <c r="C1725" s="41" t="s">
        <v>52</v>
      </c>
      <c r="D1725" s="42" t="str">
        <f>IF(C1725="","",VLOOKUP(C1725,[26]采购目录表!A$1:B$65536,2,FALSE))</f>
        <v>复印机</v>
      </c>
      <c r="E1725" s="43" t="s">
        <v>54</v>
      </c>
      <c r="F1725" s="43">
        <v>1</v>
      </c>
      <c r="G1725" s="44">
        <v>1.39999</v>
      </c>
      <c r="H1725" s="44">
        <v>1.3999</v>
      </c>
      <c r="I1725" s="44">
        <v>1.3999</v>
      </c>
      <c r="J1725" s="44"/>
      <c r="K1725" s="44"/>
      <c r="L1725" s="44"/>
      <c r="M1725" s="44"/>
      <c r="N1725" s="44"/>
      <c r="O1725" s="44"/>
      <c r="P1725" s="41"/>
      <c r="Q1725" s="41"/>
      <c r="R1725" s="43" t="s">
        <v>1936</v>
      </c>
    </row>
    <row r="1726" spans="1:18">
      <c r="A1726" s="45"/>
      <c r="B1726" s="119" t="s">
        <v>1289</v>
      </c>
      <c r="C1726" s="41" t="s">
        <v>179</v>
      </c>
      <c r="D1726" s="42" t="str">
        <f>IF(C1726="","",VLOOKUP(C1726,[26]采购目录表!A$1:B$65536,2,FALSE))</f>
        <v>通用照相机</v>
      </c>
      <c r="E1726" s="43" t="s">
        <v>54</v>
      </c>
      <c r="F1726" s="43">
        <v>1</v>
      </c>
      <c r="G1726" s="44">
        <v>0.4899</v>
      </c>
      <c r="H1726" s="44">
        <v>0.4899</v>
      </c>
      <c r="I1726" s="44">
        <v>0.4899</v>
      </c>
      <c r="J1726" s="44"/>
      <c r="K1726" s="44"/>
      <c r="L1726" s="44"/>
      <c r="M1726" s="44"/>
      <c r="N1726" s="44"/>
      <c r="O1726" s="44"/>
      <c r="P1726" s="41"/>
      <c r="Q1726" s="41"/>
      <c r="R1726" s="43" t="s">
        <v>1936</v>
      </c>
    </row>
    <row r="1727" spans="1:18">
      <c r="A1727" s="45"/>
      <c r="B1727" s="119" t="s">
        <v>984</v>
      </c>
      <c r="C1727" s="41" t="s">
        <v>1012</v>
      </c>
      <c r="D1727" s="42" t="str">
        <f>IF(C1727="","",VLOOKUP(C1727,[26]采购目录表!A$1:B$65536,2,FALSE))</f>
        <v>通用摄像机</v>
      </c>
      <c r="E1727" s="43" t="s">
        <v>54</v>
      </c>
      <c r="F1727" s="43">
        <v>1</v>
      </c>
      <c r="G1727" s="44">
        <v>0.3199</v>
      </c>
      <c r="H1727" s="44">
        <v>0.3199</v>
      </c>
      <c r="I1727" s="44">
        <v>0.3199</v>
      </c>
      <c r="J1727" s="44"/>
      <c r="K1727" s="44"/>
      <c r="L1727" s="44"/>
      <c r="M1727" s="44"/>
      <c r="N1727" s="44"/>
      <c r="O1727" s="44"/>
      <c r="P1727" s="41"/>
      <c r="Q1727" s="41"/>
      <c r="R1727" s="43" t="s">
        <v>1936</v>
      </c>
    </row>
    <row r="1728" spans="1:18">
      <c r="A1728" s="45"/>
      <c r="B1728" s="119" t="s">
        <v>473</v>
      </c>
      <c r="C1728" s="41" t="s">
        <v>49</v>
      </c>
      <c r="D1728" s="42" t="str">
        <f>IF(C1728="","",VLOOKUP(C1728,[26]采购目录表!A$1:B$65536,2,FALSE))</f>
        <v>硒鼓、粉盒</v>
      </c>
      <c r="E1728" s="43" t="s">
        <v>193</v>
      </c>
      <c r="F1728" s="43">
        <v>1</v>
      </c>
      <c r="G1728" s="44">
        <v>0.091</v>
      </c>
      <c r="H1728" s="44">
        <v>0.091</v>
      </c>
      <c r="I1728" s="44">
        <v>0.091</v>
      </c>
      <c r="J1728" s="44"/>
      <c r="K1728" s="44"/>
      <c r="L1728" s="44"/>
      <c r="M1728" s="44"/>
      <c r="N1728" s="44"/>
      <c r="O1728" s="44"/>
      <c r="P1728" s="41"/>
      <c r="Q1728" s="41"/>
      <c r="R1728" s="43" t="s">
        <v>1936</v>
      </c>
    </row>
    <row r="1729" spans="1:18">
      <c r="A1729" s="45"/>
      <c r="B1729" s="119" t="s">
        <v>473</v>
      </c>
      <c r="C1729" s="41" t="s">
        <v>49</v>
      </c>
      <c r="D1729" s="42" t="str">
        <f>IF(C1729="","",VLOOKUP(C1729,[26]采购目录表!A$1:B$65536,2,FALSE))</f>
        <v>硒鼓、粉盒</v>
      </c>
      <c r="E1729" s="43" t="s">
        <v>193</v>
      </c>
      <c r="F1729" s="43">
        <v>3</v>
      </c>
      <c r="G1729" s="44">
        <v>0.159</v>
      </c>
      <c r="H1729" s="44">
        <v>0.477</v>
      </c>
      <c r="I1729" s="44">
        <v>0.477</v>
      </c>
      <c r="J1729" s="44"/>
      <c r="K1729" s="44"/>
      <c r="L1729" s="44"/>
      <c r="M1729" s="44"/>
      <c r="N1729" s="44"/>
      <c r="O1729" s="44"/>
      <c r="P1729" s="41"/>
      <c r="Q1729" s="41"/>
      <c r="R1729" s="43" t="s">
        <v>1936</v>
      </c>
    </row>
    <row r="1730" spans="1:18">
      <c r="A1730" s="56"/>
      <c r="B1730" s="119" t="s">
        <v>1937</v>
      </c>
      <c r="C1730" s="335" t="s">
        <v>1621</v>
      </c>
      <c r="D1730" s="42" t="str">
        <f>IF(C1730="","",VLOOKUP(C1730,[26]采购目录表!A$1:B$65536,2,FALSE))</f>
        <v>照相机及器材</v>
      </c>
      <c r="E1730" s="43" t="s">
        <v>28</v>
      </c>
      <c r="F1730" s="43">
        <v>1</v>
      </c>
      <c r="G1730" s="44">
        <v>20</v>
      </c>
      <c r="H1730" s="44">
        <v>20</v>
      </c>
      <c r="I1730" s="44">
        <v>20</v>
      </c>
      <c r="J1730" s="44"/>
      <c r="K1730" s="44"/>
      <c r="L1730" s="44"/>
      <c r="M1730" s="44"/>
      <c r="N1730" s="44"/>
      <c r="O1730" s="44"/>
      <c r="P1730" s="41"/>
      <c r="Q1730" s="41"/>
      <c r="R1730" s="43" t="s">
        <v>1938</v>
      </c>
    </row>
    <row r="1731" spans="1:18">
      <c r="A1731" s="154" t="s">
        <v>1939</v>
      </c>
      <c r="B1731" s="336" t="s">
        <v>68</v>
      </c>
      <c r="C1731" s="337" t="s">
        <v>69</v>
      </c>
      <c r="D1731" s="155" t="s">
        <v>70</v>
      </c>
      <c r="E1731" s="156" t="s">
        <v>28</v>
      </c>
      <c r="F1731" s="156">
        <v>1</v>
      </c>
      <c r="G1731" s="157">
        <v>8</v>
      </c>
      <c r="H1731" s="157">
        <v>8</v>
      </c>
      <c r="I1731" s="157">
        <v>8</v>
      </c>
      <c r="J1731" s="157"/>
      <c r="K1731" s="157"/>
      <c r="L1731" s="157"/>
      <c r="M1731" s="157"/>
      <c r="N1731" s="157"/>
      <c r="O1731" s="157"/>
      <c r="P1731" s="154"/>
      <c r="Q1731" s="374">
        <v>43709</v>
      </c>
      <c r="R1731" s="255"/>
    </row>
    <row r="1732" spans="1:18">
      <c r="A1732" s="154"/>
      <c r="B1732" s="336" t="s">
        <v>125</v>
      </c>
      <c r="C1732" s="154" t="s">
        <v>126</v>
      </c>
      <c r="D1732" s="155" t="s">
        <v>127</v>
      </c>
      <c r="E1732" s="156" t="s">
        <v>128</v>
      </c>
      <c r="F1732" s="156">
        <v>4</v>
      </c>
      <c r="G1732" s="157">
        <v>1.8</v>
      </c>
      <c r="H1732" s="157">
        <v>1.8</v>
      </c>
      <c r="I1732" s="157">
        <v>1.8</v>
      </c>
      <c r="J1732" s="157"/>
      <c r="K1732" s="157"/>
      <c r="L1732" s="157"/>
      <c r="M1732" s="157"/>
      <c r="N1732" s="157"/>
      <c r="O1732" s="157"/>
      <c r="P1732" s="154"/>
      <c r="Q1732" s="374">
        <v>43709</v>
      </c>
      <c r="R1732" s="255"/>
    </row>
    <row r="1733" spans="1:18">
      <c r="A1733" s="153" t="s">
        <v>47</v>
      </c>
      <c r="B1733" s="338" t="s">
        <v>1940</v>
      </c>
      <c r="C1733" s="339" t="s">
        <v>164</v>
      </c>
      <c r="D1733" s="338" t="s">
        <v>163</v>
      </c>
      <c r="E1733" s="156" t="s">
        <v>28</v>
      </c>
      <c r="F1733" s="156">
        <v>1</v>
      </c>
      <c r="G1733" s="340"/>
      <c r="H1733" s="157">
        <v>14</v>
      </c>
      <c r="I1733" s="157">
        <v>14</v>
      </c>
      <c r="J1733" s="340"/>
      <c r="K1733" s="340"/>
      <c r="L1733" s="340"/>
      <c r="M1733" s="340"/>
      <c r="N1733" s="340"/>
      <c r="O1733" s="340"/>
      <c r="P1733" s="154"/>
      <c r="Q1733" s="288" t="s">
        <v>1941</v>
      </c>
      <c r="R1733" s="375"/>
    </row>
    <row r="1734" spans="1:18">
      <c r="A1734" s="158"/>
      <c r="B1734" s="338" t="s">
        <v>1942</v>
      </c>
      <c r="C1734" s="339" t="s">
        <v>184</v>
      </c>
      <c r="D1734" s="155" t="s">
        <v>238</v>
      </c>
      <c r="E1734" s="156" t="s">
        <v>128</v>
      </c>
      <c r="F1734" s="156">
        <v>1</v>
      </c>
      <c r="G1734" s="340"/>
      <c r="H1734" s="157">
        <v>11</v>
      </c>
      <c r="I1734" s="157">
        <v>11</v>
      </c>
      <c r="J1734" s="340"/>
      <c r="K1734" s="340"/>
      <c r="L1734" s="340"/>
      <c r="M1734" s="340"/>
      <c r="N1734" s="340"/>
      <c r="O1734" s="340"/>
      <c r="P1734" s="154"/>
      <c r="Q1734" s="288" t="s">
        <v>1941</v>
      </c>
      <c r="R1734" s="375"/>
    </row>
    <row r="1735" spans="1:18">
      <c r="A1735" s="158"/>
      <c r="B1735" s="338" t="s">
        <v>1943</v>
      </c>
      <c r="C1735" s="154" t="s">
        <v>511</v>
      </c>
      <c r="D1735" s="155" t="s">
        <v>512</v>
      </c>
      <c r="E1735" s="156" t="s">
        <v>28</v>
      </c>
      <c r="F1735" s="156">
        <v>1</v>
      </c>
      <c r="G1735" s="340"/>
      <c r="H1735" s="157">
        <v>6.2</v>
      </c>
      <c r="I1735" s="157">
        <v>6.2</v>
      </c>
      <c r="J1735" s="340"/>
      <c r="K1735" s="340"/>
      <c r="L1735" s="340"/>
      <c r="M1735" s="340"/>
      <c r="N1735" s="340"/>
      <c r="O1735" s="340"/>
      <c r="P1735" s="154"/>
      <c r="Q1735" s="288" t="s">
        <v>1941</v>
      </c>
      <c r="R1735" s="375"/>
    </row>
    <row r="1736" spans="1:18">
      <c r="A1736" s="158"/>
      <c r="B1736" s="338" t="s">
        <v>1944</v>
      </c>
      <c r="C1736" s="341" t="s">
        <v>52</v>
      </c>
      <c r="D1736" s="155" t="s">
        <v>53</v>
      </c>
      <c r="E1736" s="156" t="s">
        <v>1945</v>
      </c>
      <c r="F1736" s="156">
        <v>1</v>
      </c>
      <c r="G1736" s="340"/>
      <c r="H1736" s="157">
        <v>22</v>
      </c>
      <c r="I1736" s="157">
        <v>22</v>
      </c>
      <c r="J1736" s="340"/>
      <c r="K1736" s="340"/>
      <c r="L1736" s="340"/>
      <c r="M1736" s="340"/>
      <c r="N1736" s="340"/>
      <c r="O1736" s="340"/>
      <c r="P1736" s="154"/>
      <c r="Q1736" s="156" t="s">
        <v>1681</v>
      </c>
      <c r="R1736" s="375"/>
    </row>
    <row r="1737" spans="1:18">
      <c r="A1737" s="158"/>
      <c r="B1737" s="154" t="s">
        <v>159</v>
      </c>
      <c r="C1737" s="154" t="s">
        <v>515</v>
      </c>
      <c r="D1737" s="155" t="s">
        <v>516</v>
      </c>
      <c r="E1737" s="156" t="s">
        <v>42</v>
      </c>
      <c r="F1737" s="156">
        <v>1</v>
      </c>
      <c r="G1737" s="340"/>
      <c r="H1737" s="157">
        <v>300</v>
      </c>
      <c r="I1737" s="157">
        <v>300</v>
      </c>
      <c r="J1737" s="340"/>
      <c r="K1737" s="340"/>
      <c r="L1737" s="340"/>
      <c r="M1737" s="340"/>
      <c r="N1737" s="340"/>
      <c r="O1737" s="340"/>
      <c r="P1737" s="154"/>
      <c r="Q1737" s="156" t="s">
        <v>1686</v>
      </c>
      <c r="R1737" s="375"/>
    </row>
    <row r="1738" spans="1:18">
      <c r="A1738" s="158"/>
      <c r="B1738" s="154" t="s">
        <v>1946</v>
      </c>
      <c r="C1738" s="154" t="s">
        <v>26</v>
      </c>
      <c r="D1738" s="155" t="s">
        <v>27</v>
      </c>
      <c r="E1738" s="156" t="s">
        <v>42</v>
      </c>
      <c r="F1738" s="156">
        <v>1</v>
      </c>
      <c r="G1738" s="340"/>
      <c r="H1738" s="157">
        <v>75</v>
      </c>
      <c r="I1738" s="157">
        <v>75</v>
      </c>
      <c r="J1738" s="340"/>
      <c r="K1738" s="340"/>
      <c r="L1738" s="340"/>
      <c r="M1738" s="340"/>
      <c r="N1738" s="340"/>
      <c r="O1738" s="340"/>
      <c r="P1738" s="154"/>
      <c r="Q1738" s="156" t="s">
        <v>1686</v>
      </c>
      <c r="R1738" s="375"/>
    </row>
    <row r="1739" spans="1:18">
      <c r="A1739" s="158"/>
      <c r="B1739" s="154" t="s">
        <v>1947</v>
      </c>
      <c r="C1739" s="154" t="s">
        <v>930</v>
      </c>
      <c r="D1739" s="155" t="s">
        <v>931</v>
      </c>
      <c r="E1739" s="156" t="s">
        <v>42</v>
      </c>
      <c r="F1739" s="156">
        <v>1</v>
      </c>
      <c r="G1739" s="340"/>
      <c r="H1739" s="157">
        <v>150</v>
      </c>
      <c r="I1739" s="157">
        <v>150</v>
      </c>
      <c r="J1739" s="340"/>
      <c r="K1739" s="340"/>
      <c r="L1739" s="340"/>
      <c r="M1739" s="340"/>
      <c r="N1739" s="340"/>
      <c r="O1739" s="340"/>
      <c r="P1739" s="154"/>
      <c r="Q1739" s="156" t="s">
        <v>1681</v>
      </c>
      <c r="R1739" s="375"/>
    </row>
    <row r="1740" spans="1:18">
      <c r="A1740" s="161"/>
      <c r="B1740" s="342" t="s">
        <v>1948</v>
      </c>
      <c r="C1740" s="342" t="s">
        <v>270</v>
      </c>
      <c r="D1740" s="342" t="s">
        <v>496</v>
      </c>
      <c r="E1740" s="156" t="s">
        <v>42</v>
      </c>
      <c r="F1740" s="343">
        <v>1</v>
      </c>
      <c r="G1740" s="344"/>
      <c r="H1740" s="345">
        <v>250</v>
      </c>
      <c r="I1740" s="345">
        <v>250</v>
      </c>
      <c r="J1740" s="344"/>
      <c r="K1740" s="344"/>
      <c r="L1740" s="344"/>
      <c r="M1740" s="344"/>
      <c r="N1740" s="344"/>
      <c r="O1740" s="344"/>
      <c r="P1740" s="342"/>
      <c r="Q1740" s="156" t="s">
        <v>1686</v>
      </c>
      <c r="R1740" s="342"/>
    </row>
    <row r="1741" spans="1:18">
      <c r="A1741" s="40" t="s">
        <v>1949</v>
      </c>
      <c r="B1741" s="342" t="s">
        <v>1950</v>
      </c>
      <c r="C1741" s="342" t="s">
        <v>1015</v>
      </c>
      <c r="D1741" s="342" t="s">
        <v>1016</v>
      </c>
      <c r="E1741" s="156" t="s">
        <v>128</v>
      </c>
      <c r="F1741" s="343">
        <v>1</v>
      </c>
      <c r="G1741" s="344"/>
      <c r="H1741" s="345">
        <v>0.15</v>
      </c>
      <c r="I1741" s="345">
        <v>0.15</v>
      </c>
      <c r="J1741" s="344"/>
      <c r="K1741" s="344"/>
      <c r="L1741" s="344"/>
      <c r="M1741" s="344"/>
      <c r="N1741" s="344"/>
      <c r="O1741" s="344"/>
      <c r="P1741" s="342" t="s">
        <v>154</v>
      </c>
      <c r="Q1741" s="156"/>
      <c r="R1741" s="342"/>
    </row>
    <row r="1742" spans="1:18">
      <c r="A1742" s="45"/>
      <c r="B1742" s="342" t="s">
        <v>1951</v>
      </c>
      <c r="C1742" s="342" t="s">
        <v>169</v>
      </c>
      <c r="D1742" s="342" t="s">
        <v>488</v>
      </c>
      <c r="E1742" s="156" t="s">
        <v>28</v>
      </c>
      <c r="F1742" s="343" t="s">
        <v>28</v>
      </c>
      <c r="G1742" s="344"/>
      <c r="H1742" s="345">
        <v>0.5</v>
      </c>
      <c r="I1742" s="345">
        <v>0.5</v>
      </c>
      <c r="J1742" s="344"/>
      <c r="K1742" s="344"/>
      <c r="L1742" s="344"/>
      <c r="M1742" s="344"/>
      <c r="N1742" s="344"/>
      <c r="O1742" s="344"/>
      <c r="P1742" s="342" t="s">
        <v>154</v>
      </c>
      <c r="Q1742" s="156"/>
      <c r="R1742" s="342"/>
    </row>
    <row r="1743" spans="1:18">
      <c r="A1743" s="45"/>
      <c r="B1743" s="342" t="s">
        <v>663</v>
      </c>
      <c r="C1743" s="342" t="s">
        <v>55</v>
      </c>
      <c r="D1743" s="342" t="s">
        <v>56</v>
      </c>
      <c r="E1743" s="156" t="s">
        <v>28</v>
      </c>
      <c r="F1743" s="343" t="s">
        <v>28</v>
      </c>
      <c r="G1743" s="344"/>
      <c r="H1743" s="345">
        <v>0.2</v>
      </c>
      <c r="I1743" s="345">
        <v>0.2</v>
      </c>
      <c r="J1743" s="344"/>
      <c r="K1743" s="344"/>
      <c r="L1743" s="344"/>
      <c r="M1743" s="344"/>
      <c r="N1743" s="344"/>
      <c r="O1743" s="344"/>
      <c r="P1743" s="342" t="s">
        <v>154</v>
      </c>
      <c r="Q1743" s="156"/>
      <c r="R1743" s="342"/>
    </row>
    <row r="1744" spans="1:18">
      <c r="A1744" s="45"/>
      <c r="B1744" s="342" t="s">
        <v>666</v>
      </c>
      <c r="C1744" s="342" t="s">
        <v>49</v>
      </c>
      <c r="D1744" s="342" t="s">
        <v>473</v>
      </c>
      <c r="E1744" s="156" t="s">
        <v>28</v>
      </c>
      <c r="F1744" s="343" t="s">
        <v>28</v>
      </c>
      <c r="G1744" s="344"/>
      <c r="H1744" s="345">
        <v>0.1</v>
      </c>
      <c r="I1744" s="345">
        <v>0.1</v>
      </c>
      <c r="J1744" s="344"/>
      <c r="K1744" s="344"/>
      <c r="L1744" s="344"/>
      <c r="M1744" s="344"/>
      <c r="N1744" s="344"/>
      <c r="O1744" s="344"/>
      <c r="P1744" s="342" t="s">
        <v>154</v>
      </c>
      <c r="Q1744" s="156"/>
      <c r="R1744" s="342"/>
    </row>
    <row r="1745" spans="1:18">
      <c r="A1745" s="45"/>
      <c r="B1745" s="342" t="s">
        <v>1881</v>
      </c>
      <c r="C1745" s="342" t="s">
        <v>210</v>
      </c>
      <c r="D1745" s="342" t="s">
        <v>1881</v>
      </c>
      <c r="E1745" s="156" t="s">
        <v>42</v>
      </c>
      <c r="F1745" s="156">
        <v>1</v>
      </c>
      <c r="G1745" s="344"/>
      <c r="H1745" s="345">
        <v>0.1</v>
      </c>
      <c r="I1745" s="345">
        <v>0.1</v>
      </c>
      <c r="J1745" s="344"/>
      <c r="K1745" s="344"/>
      <c r="L1745" s="344"/>
      <c r="M1745" s="344"/>
      <c r="N1745" s="344"/>
      <c r="O1745" s="344"/>
      <c r="P1745" s="342" t="s">
        <v>154</v>
      </c>
      <c r="Q1745" s="156"/>
      <c r="R1745" s="342"/>
    </row>
    <row r="1746" spans="1:18">
      <c r="A1746" s="45"/>
      <c r="B1746" s="342" t="s">
        <v>579</v>
      </c>
      <c r="C1746" s="342" t="s">
        <v>379</v>
      </c>
      <c r="D1746" s="342" t="s">
        <v>579</v>
      </c>
      <c r="E1746" s="156" t="s">
        <v>42</v>
      </c>
      <c r="F1746" s="156">
        <v>1</v>
      </c>
      <c r="G1746" s="344"/>
      <c r="H1746" s="345">
        <v>0.15</v>
      </c>
      <c r="I1746" s="345">
        <v>0.15</v>
      </c>
      <c r="J1746" s="344"/>
      <c r="K1746" s="344"/>
      <c r="L1746" s="344"/>
      <c r="M1746" s="344"/>
      <c r="N1746" s="344"/>
      <c r="O1746" s="344"/>
      <c r="P1746" s="342" t="s">
        <v>154</v>
      </c>
      <c r="Q1746" s="156"/>
      <c r="R1746" s="342"/>
    </row>
    <row r="1747" spans="1:18">
      <c r="A1747" s="45"/>
      <c r="B1747" s="342" t="s">
        <v>201</v>
      </c>
      <c r="C1747" s="342" t="s">
        <v>200</v>
      </c>
      <c r="D1747" s="342" t="s">
        <v>201</v>
      </c>
      <c r="E1747" s="156" t="s">
        <v>42</v>
      </c>
      <c r="F1747" s="156">
        <v>1</v>
      </c>
      <c r="G1747" s="344"/>
      <c r="H1747" s="345">
        <v>0.1</v>
      </c>
      <c r="I1747" s="345">
        <v>0.1</v>
      </c>
      <c r="J1747" s="344"/>
      <c r="K1747" s="344"/>
      <c r="L1747" s="344"/>
      <c r="M1747" s="344"/>
      <c r="N1747" s="344"/>
      <c r="O1747" s="344"/>
      <c r="P1747" s="342" t="s">
        <v>154</v>
      </c>
      <c r="Q1747" s="156"/>
      <c r="R1747" s="342"/>
    </row>
    <row r="1748" spans="1:18">
      <c r="A1748" s="45"/>
      <c r="B1748" s="342" t="s">
        <v>191</v>
      </c>
      <c r="C1748" s="342" t="s">
        <v>177</v>
      </c>
      <c r="D1748" s="342" t="s">
        <v>191</v>
      </c>
      <c r="E1748" s="156" t="s">
        <v>42</v>
      </c>
      <c r="F1748" s="156">
        <v>1</v>
      </c>
      <c r="G1748" s="344"/>
      <c r="H1748" s="345">
        <v>0.6</v>
      </c>
      <c r="I1748" s="345">
        <v>0.6</v>
      </c>
      <c r="J1748" s="344"/>
      <c r="K1748" s="344"/>
      <c r="L1748" s="344"/>
      <c r="M1748" s="344"/>
      <c r="N1748" s="344"/>
      <c r="O1748" s="344"/>
      <c r="P1748" s="342" t="s">
        <v>154</v>
      </c>
      <c r="Q1748" s="156"/>
      <c r="R1748" s="342"/>
    </row>
    <row r="1749" spans="1:18">
      <c r="A1749" s="56"/>
      <c r="B1749" s="342" t="s">
        <v>152</v>
      </c>
      <c r="C1749" s="342" t="s">
        <v>153</v>
      </c>
      <c r="D1749" s="342" t="s">
        <v>152</v>
      </c>
      <c r="E1749" s="156" t="s">
        <v>42</v>
      </c>
      <c r="F1749" s="156">
        <v>1</v>
      </c>
      <c r="G1749" s="344"/>
      <c r="H1749" s="345">
        <v>0.1</v>
      </c>
      <c r="I1749" s="345">
        <v>0.1</v>
      </c>
      <c r="J1749" s="344"/>
      <c r="K1749" s="344"/>
      <c r="L1749" s="344"/>
      <c r="M1749" s="344"/>
      <c r="N1749" s="344"/>
      <c r="O1749" s="344"/>
      <c r="P1749" s="342" t="s">
        <v>154</v>
      </c>
      <c r="Q1749" s="156"/>
      <c r="R1749" s="342"/>
    </row>
    <row r="1750" spans="1:18">
      <c r="A1750" s="124" t="s">
        <v>1952</v>
      </c>
      <c r="B1750" s="346" t="s">
        <v>238</v>
      </c>
      <c r="C1750" s="347" t="s">
        <v>184</v>
      </c>
      <c r="D1750" s="348" t="s">
        <v>238</v>
      </c>
      <c r="E1750" s="349" t="s">
        <v>28</v>
      </c>
      <c r="F1750" s="350">
        <v>1</v>
      </c>
      <c r="G1750" s="351"/>
      <c r="H1750" s="351">
        <v>12.375</v>
      </c>
      <c r="I1750" s="351">
        <v>12.375</v>
      </c>
      <c r="J1750" s="351"/>
      <c r="K1750" s="368"/>
      <c r="L1750" s="368"/>
      <c r="M1750" s="368"/>
      <c r="N1750" s="368"/>
      <c r="O1750" s="368"/>
      <c r="P1750" s="369" t="s">
        <v>154</v>
      </c>
      <c r="Q1750" s="369"/>
      <c r="R1750" s="376"/>
    </row>
    <row r="1751" spans="1:18">
      <c r="A1751" s="126"/>
      <c r="B1751" s="352" t="s">
        <v>156</v>
      </c>
      <c r="C1751" s="324" t="s">
        <v>157</v>
      </c>
      <c r="D1751" s="352" t="s">
        <v>156</v>
      </c>
      <c r="E1751" s="325" t="s">
        <v>128</v>
      </c>
      <c r="F1751" s="325">
        <v>1</v>
      </c>
      <c r="G1751" s="353"/>
      <c r="H1751" s="353">
        <v>0.7</v>
      </c>
      <c r="I1751" s="353">
        <v>0.7</v>
      </c>
      <c r="J1751" s="326"/>
      <c r="K1751" s="370"/>
      <c r="L1751" s="368"/>
      <c r="M1751" s="368"/>
      <c r="N1751" s="368"/>
      <c r="O1751" s="368"/>
      <c r="P1751" s="369" t="s">
        <v>154</v>
      </c>
      <c r="Q1751" s="369"/>
      <c r="R1751" s="376"/>
    </row>
    <row r="1752" spans="1:18">
      <c r="A1752" s="126"/>
      <c r="B1752" s="352" t="s">
        <v>1953</v>
      </c>
      <c r="C1752" s="324" t="s">
        <v>171</v>
      </c>
      <c r="D1752" s="352" t="s">
        <v>345</v>
      </c>
      <c r="E1752" s="325" t="s">
        <v>28</v>
      </c>
      <c r="F1752" s="325">
        <v>1</v>
      </c>
      <c r="G1752" s="326"/>
      <c r="H1752" s="326">
        <v>1.39</v>
      </c>
      <c r="I1752" s="326">
        <v>1.39</v>
      </c>
      <c r="J1752" s="326"/>
      <c r="K1752" s="370"/>
      <c r="L1752" s="368"/>
      <c r="M1752" s="368"/>
      <c r="N1752" s="368"/>
      <c r="O1752" s="368"/>
      <c r="P1752" s="369" t="s">
        <v>154</v>
      </c>
      <c r="Q1752" s="369"/>
      <c r="R1752" s="376"/>
    </row>
    <row r="1753" spans="1:18">
      <c r="A1753" s="126"/>
      <c r="B1753" s="352" t="s">
        <v>416</v>
      </c>
      <c r="C1753" s="324" t="s">
        <v>315</v>
      </c>
      <c r="D1753" s="352" t="s">
        <v>416</v>
      </c>
      <c r="E1753" s="325" t="s">
        <v>128</v>
      </c>
      <c r="F1753" s="325">
        <v>4</v>
      </c>
      <c r="G1753" s="326"/>
      <c r="H1753" s="326">
        <v>1.08</v>
      </c>
      <c r="I1753" s="326">
        <v>1.08</v>
      </c>
      <c r="J1753" s="326"/>
      <c r="K1753" s="370"/>
      <c r="L1753" s="368"/>
      <c r="M1753" s="368"/>
      <c r="N1753" s="368"/>
      <c r="O1753" s="368"/>
      <c r="P1753" s="369" t="s">
        <v>154</v>
      </c>
      <c r="Q1753" s="369"/>
      <c r="R1753" s="376"/>
    </row>
    <row r="1754" spans="1:18">
      <c r="A1754" s="126"/>
      <c r="B1754" s="352" t="s">
        <v>163</v>
      </c>
      <c r="C1754" s="354" t="s">
        <v>164</v>
      </c>
      <c r="D1754" s="355" t="s">
        <v>163</v>
      </c>
      <c r="E1754" s="325" t="s">
        <v>28</v>
      </c>
      <c r="F1754" s="325">
        <v>3</v>
      </c>
      <c r="G1754" s="326"/>
      <c r="H1754" s="326">
        <v>4.01</v>
      </c>
      <c r="I1754" s="326">
        <v>4.01</v>
      </c>
      <c r="J1754" s="326"/>
      <c r="K1754" s="370"/>
      <c r="L1754" s="368"/>
      <c r="M1754" s="368"/>
      <c r="N1754" s="368"/>
      <c r="O1754" s="368"/>
      <c r="P1754" s="369" t="s">
        <v>154</v>
      </c>
      <c r="Q1754" s="369"/>
      <c r="R1754" s="376"/>
    </row>
    <row r="1755" spans="1:18">
      <c r="A1755" s="126"/>
      <c r="B1755" s="352" t="s">
        <v>168</v>
      </c>
      <c r="C1755" s="356" t="s">
        <v>236</v>
      </c>
      <c r="D1755" s="357" t="s">
        <v>431</v>
      </c>
      <c r="E1755" s="325" t="s">
        <v>28</v>
      </c>
      <c r="F1755" s="325">
        <v>3</v>
      </c>
      <c r="G1755" s="326"/>
      <c r="H1755" s="326">
        <v>10.18</v>
      </c>
      <c r="I1755" s="326">
        <v>10.18</v>
      </c>
      <c r="J1755" s="326"/>
      <c r="K1755" s="370"/>
      <c r="L1755" s="368"/>
      <c r="M1755" s="368"/>
      <c r="N1755" s="368"/>
      <c r="O1755" s="368"/>
      <c r="P1755" s="369" t="s">
        <v>154</v>
      </c>
      <c r="Q1755" s="369"/>
      <c r="R1755" s="376"/>
    </row>
    <row r="1756" spans="1:18">
      <c r="A1756" s="126"/>
      <c r="B1756" s="352" t="s">
        <v>56</v>
      </c>
      <c r="C1756" s="324" t="s">
        <v>55</v>
      </c>
      <c r="D1756" s="352" t="s">
        <v>56</v>
      </c>
      <c r="E1756" s="325" t="s">
        <v>28</v>
      </c>
      <c r="F1756" s="325">
        <v>1</v>
      </c>
      <c r="G1756" s="326"/>
      <c r="H1756" s="326">
        <v>2.34</v>
      </c>
      <c r="I1756" s="326">
        <v>2.34</v>
      </c>
      <c r="J1756" s="326"/>
      <c r="K1756" s="370"/>
      <c r="L1756" s="368"/>
      <c r="M1756" s="368"/>
      <c r="N1756" s="368"/>
      <c r="O1756" s="368"/>
      <c r="P1756" s="369" t="s">
        <v>154</v>
      </c>
      <c r="Q1756" s="369"/>
      <c r="R1756" s="376"/>
    </row>
    <row r="1757" spans="1:18">
      <c r="A1757" s="126"/>
      <c r="B1757" s="352" t="s">
        <v>50</v>
      </c>
      <c r="C1757" s="324" t="s">
        <v>49</v>
      </c>
      <c r="D1757" s="357" t="s">
        <v>50</v>
      </c>
      <c r="E1757" s="325" t="s">
        <v>28</v>
      </c>
      <c r="F1757" s="325">
        <v>1</v>
      </c>
      <c r="G1757" s="326"/>
      <c r="H1757" s="326">
        <v>4.8746</v>
      </c>
      <c r="I1757" s="326">
        <v>4.8764</v>
      </c>
      <c r="J1757" s="326"/>
      <c r="K1757" s="370"/>
      <c r="L1757" s="368"/>
      <c r="M1757" s="368"/>
      <c r="N1757" s="368"/>
      <c r="O1757" s="368"/>
      <c r="P1757" s="369" t="s">
        <v>154</v>
      </c>
      <c r="Q1757" s="369"/>
      <c r="R1757" s="376"/>
    </row>
    <row r="1758" spans="1:18">
      <c r="A1758" s="126"/>
      <c r="B1758" s="352" t="s">
        <v>271</v>
      </c>
      <c r="C1758" s="324" t="s">
        <v>270</v>
      </c>
      <c r="D1758" s="352" t="s">
        <v>271</v>
      </c>
      <c r="E1758" s="325" t="s">
        <v>42</v>
      </c>
      <c r="F1758" s="325">
        <v>1</v>
      </c>
      <c r="G1758" s="326"/>
      <c r="H1758" s="326">
        <v>19.8703</v>
      </c>
      <c r="I1758" s="326">
        <v>19.8703</v>
      </c>
      <c r="J1758" s="326"/>
      <c r="K1758" s="370"/>
      <c r="L1758" s="368"/>
      <c r="M1758" s="368"/>
      <c r="N1758" s="368"/>
      <c r="O1758" s="368"/>
      <c r="P1758" s="369" t="s">
        <v>154</v>
      </c>
      <c r="Q1758" s="369"/>
      <c r="R1758" s="376"/>
    </row>
    <row r="1759" spans="1:18">
      <c r="A1759" s="126"/>
      <c r="B1759" s="352" t="s">
        <v>1954</v>
      </c>
      <c r="C1759" s="324" t="s">
        <v>75</v>
      </c>
      <c r="D1759" s="352" t="s">
        <v>76</v>
      </c>
      <c r="E1759" s="325" t="s">
        <v>42</v>
      </c>
      <c r="F1759" s="325">
        <v>2</v>
      </c>
      <c r="G1759" s="326"/>
      <c r="H1759" s="326">
        <v>18</v>
      </c>
      <c r="I1759" s="326">
        <v>18</v>
      </c>
      <c r="J1759" s="326"/>
      <c r="K1759" s="370"/>
      <c r="L1759" s="368"/>
      <c r="M1759" s="368"/>
      <c r="N1759" s="368"/>
      <c r="O1759" s="368"/>
      <c r="P1759" s="369" t="s">
        <v>154</v>
      </c>
      <c r="Q1759" s="369"/>
      <c r="R1759" s="376"/>
    </row>
    <row r="1760" spans="1:18">
      <c r="A1760" s="126"/>
      <c r="B1760" s="352" t="s">
        <v>168</v>
      </c>
      <c r="C1760" s="324" t="s">
        <v>236</v>
      </c>
      <c r="D1760" s="357" t="s">
        <v>431</v>
      </c>
      <c r="E1760" s="325" t="s">
        <v>28</v>
      </c>
      <c r="F1760" s="325">
        <v>1</v>
      </c>
      <c r="G1760" s="326"/>
      <c r="H1760" s="326">
        <v>4</v>
      </c>
      <c r="I1760" s="326">
        <v>4</v>
      </c>
      <c r="J1760" s="326"/>
      <c r="K1760" s="370"/>
      <c r="L1760" s="368"/>
      <c r="M1760" s="368"/>
      <c r="N1760" s="368"/>
      <c r="O1760" s="368"/>
      <c r="P1760" s="369" t="s">
        <v>154</v>
      </c>
      <c r="Q1760" s="369"/>
      <c r="R1760" s="376"/>
    </row>
    <row r="1761" spans="1:18">
      <c r="A1761" s="126"/>
      <c r="B1761" s="352" t="s">
        <v>700</v>
      </c>
      <c r="C1761" s="324" t="s">
        <v>75</v>
      </c>
      <c r="D1761" s="358" t="s">
        <v>76</v>
      </c>
      <c r="E1761" s="325" t="s">
        <v>42</v>
      </c>
      <c r="F1761" s="325">
        <v>1</v>
      </c>
      <c r="G1761" s="326"/>
      <c r="H1761" s="326">
        <v>18</v>
      </c>
      <c r="I1761" s="326">
        <v>18</v>
      </c>
      <c r="J1761" s="326"/>
      <c r="K1761" s="370"/>
      <c r="L1761" s="368"/>
      <c r="M1761" s="368"/>
      <c r="N1761" s="368"/>
      <c r="O1761" s="368"/>
      <c r="P1761" s="369" t="s">
        <v>154</v>
      </c>
      <c r="Q1761" s="369"/>
      <c r="R1761" s="376"/>
    </row>
    <row r="1762" spans="1:18">
      <c r="A1762" s="126"/>
      <c r="B1762" s="352" t="s">
        <v>238</v>
      </c>
      <c r="C1762" s="324" t="s">
        <v>184</v>
      </c>
      <c r="D1762" s="355" t="s">
        <v>238</v>
      </c>
      <c r="E1762" s="325" t="s">
        <v>28</v>
      </c>
      <c r="F1762" s="325">
        <v>1</v>
      </c>
      <c r="G1762" s="326"/>
      <c r="H1762" s="326">
        <v>1.2</v>
      </c>
      <c r="I1762" s="326">
        <v>1.2</v>
      </c>
      <c r="J1762" s="326"/>
      <c r="K1762" s="370"/>
      <c r="L1762" s="368"/>
      <c r="M1762" s="368"/>
      <c r="N1762" s="368"/>
      <c r="O1762" s="368"/>
      <c r="P1762" s="369" t="s">
        <v>154</v>
      </c>
      <c r="Q1762" s="369"/>
      <c r="R1762" s="376"/>
    </row>
    <row r="1763" spans="1:18">
      <c r="A1763" s="126"/>
      <c r="B1763" s="352" t="s">
        <v>1953</v>
      </c>
      <c r="C1763" s="324" t="s">
        <v>171</v>
      </c>
      <c r="D1763" s="352" t="s">
        <v>345</v>
      </c>
      <c r="E1763" s="325" t="s">
        <v>28</v>
      </c>
      <c r="F1763" s="325">
        <v>1</v>
      </c>
      <c r="G1763" s="326"/>
      <c r="H1763" s="326">
        <v>1</v>
      </c>
      <c r="I1763" s="326">
        <v>1</v>
      </c>
      <c r="J1763" s="326"/>
      <c r="K1763" s="370"/>
      <c r="L1763" s="368"/>
      <c r="M1763" s="368"/>
      <c r="N1763" s="368"/>
      <c r="O1763" s="368"/>
      <c r="P1763" s="369" t="s">
        <v>154</v>
      </c>
      <c r="Q1763" s="369"/>
      <c r="R1763" s="376"/>
    </row>
    <row r="1764" spans="1:18">
      <c r="A1764" s="126"/>
      <c r="B1764" s="352" t="s">
        <v>56</v>
      </c>
      <c r="C1764" s="324" t="s">
        <v>55</v>
      </c>
      <c r="D1764" s="352" t="s">
        <v>56</v>
      </c>
      <c r="E1764" s="325" t="s">
        <v>28</v>
      </c>
      <c r="F1764" s="325">
        <v>1</v>
      </c>
      <c r="G1764" s="326"/>
      <c r="H1764" s="326">
        <v>1</v>
      </c>
      <c r="I1764" s="326">
        <v>1</v>
      </c>
      <c r="J1764" s="326"/>
      <c r="K1764" s="370"/>
      <c r="L1764" s="368"/>
      <c r="M1764" s="368"/>
      <c r="N1764" s="368"/>
      <c r="O1764" s="368"/>
      <c r="P1764" s="369" t="s">
        <v>154</v>
      </c>
      <c r="Q1764" s="369"/>
      <c r="R1764" s="376"/>
    </row>
    <row r="1765" spans="1:18">
      <c r="A1765" s="126"/>
      <c r="B1765" s="352" t="s">
        <v>50</v>
      </c>
      <c r="C1765" s="324" t="s">
        <v>49</v>
      </c>
      <c r="D1765" s="357" t="s">
        <v>50</v>
      </c>
      <c r="E1765" s="325" t="s">
        <v>28</v>
      </c>
      <c r="F1765" s="325">
        <v>1</v>
      </c>
      <c r="G1765" s="326"/>
      <c r="H1765" s="326">
        <v>1</v>
      </c>
      <c r="I1765" s="326">
        <v>1</v>
      </c>
      <c r="J1765" s="326"/>
      <c r="K1765" s="370"/>
      <c r="L1765" s="368"/>
      <c r="M1765" s="368"/>
      <c r="N1765" s="368"/>
      <c r="O1765" s="368"/>
      <c r="P1765" s="369" t="s">
        <v>154</v>
      </c>
      <c r="Q1765" s="369"/>
      <c r="R1765" s="376"/>
    </row>
    <row r="1766" spans="1:18">
      <c r="A1766" s="126"/>
      <c r="B1766" s="359" t="s">
        <v>1955</v>
      </c>
      <c r="C1766" s="323" t="s">
        <v>251</v>
      </c>
      <c r="D1766" s="360" t="s">
        <v>973</v>
      </c>
      <c r="E1766" s="361" t="s">
        <v>42</v>
      </c>
      <c r="F1766" s="361">
        <v>1</v>
      </c>
      <c r="G1766" s="362"/>
      <c r="H1766" s="362">
        <v>900</v>
      </c>
      <c r="I1766" s="362">
        <v>900</v>
      </c>
      <c r="J1766" s="362"/>
      <c r="K1766" s="371"/>
      <c r="L1766" s="351"/>
      <c r="M1766" s="351"/>
      <c r="N1766" s="351"/>
      <c r="O1766" s="351"/>
      <c r="P1766" s="372" t="s">
        <v>555</v>
      </c>
      <c r="Q1766" s="372"/>
      <c r="R1766" s="377"/>
    </row>
    <row r="1767" spans="1:18">
      <c r="A1767" s="153" t="s">
        <v>1956</v>
      </c>
      <c r="B1767" s="336" t="s">
        <v>170</v>
      </c>
      <c r="C1767" s="154" t="s">
        <v>610</v>
      </c>
      <c r="D1767" s="155" t="s">
        <v>611</v>
      </c>
      <c r="E1767" s="156" t="s">
        <v>128</v>
      </c>
      <c r="F1767" s="156">
        <v>10</v>
      </c>
      <c r="G1767" s="363">
        <v>0.2</v>
      </c>
      <c r="H1767" s="363">
        <v>2</v>
      </c>
      <c r="I1767" s="363">
        <v>2</v>
      </c>
      <c r="J1767" s="373"/>
      <c r="K1767" s="373"/>
      <c r="L1767" s="373"/>
      <c r="M1767" s="373"/>
      <c r="N1767" s="373"/>
      <c r="O1767" s="373"/>
      <c r="P1767" s="154" t="s">
        <v>154</v>
      </c>
      <c r="Q1767" s="156">
        <v>20190510</v>
      </c>
      <c r="R1767" s="255"/>
    </row>
    <row r="1768" spans="1:18">
      <c r="A1768" s="158"/>
      <c r="B1768" s="336" t="s">
        <v>570</v>
      </c>
      <c r="C1768" s="154" t="s">
        <v>69</v>
      </c>
      <c r="D1768" s="155" t="s">
        <v>70</v>
      </c>
      <c r="E1768" s="156" t="s">
        <v>28</v>
      </c>
      <c r="F1768" s="156">
        <v>1</v>
      </c>
      <c r="G1768" s="364">
        <v>10</v>
      </c>
      <c r="H1768" s="364">
        <v>10</v>
      </c>
      <c r="I1768" s="364">
        <v>10</v>
      </c>
      <c r="J1768" s="373"/>
      <c r="K1768" s="373"/>
      <c r="L1768" s="373"/>
      <c r="M1768" s="373"/>
      <c r="N1768" s="373"/>
      <c r="O1768" s="373"/>
      <c r="P1768" s="154" t="s">
        <v>154</v>
      </c>
      <c r="Q1768" s="156">
        <v>20190110</v>
      </c>
      <c r="R1768" s="255"/>
    </row>
    <row r="1769" spans="1:18">
      <c r="A1769" s="158"/>
      <c r="B1769" s="336" t="s">
        <v>59</v>
      </c>
      <c r="C1769" s="154" t="s">
        <v>60</v>
      </c>
      <c r="D1769" s="155" t="s">
        <v>61</v>
      </c>
      <c r="E1769" s="156" t="s">
        <v>28</v>
      </c>
      <c r="F1769" s="156">
        <v>1</v>
      </c>
      <c r="G1769" s="363">
        <v>10</v>
      </c>
      <c r="H1769" s="363">
        <v>10</v>
      </c>
      <c r="I1769" s="363">
        <v>10</v>
      </c>
      <c r="J1769" s="373"/>
      <c r="K1769" s="373"/>
      <c r="L1769" s="373"/>
      <c r="M1769" s="373"/>
      <c r="N1769" s="373"/>
      <c r="O1769" s="373"/>
      <c r="P1769" s="154" t="s">
        <v>154</v>
      </c>
      <c r="Q1769" s="156">
        <v>20190112</v>
      </c>
      <c r="R1769" s="255"/>
    </row>
    <row r="1770" spans="1:18">
      <c r="A1770" s="158"/>
      <c r="B1770" s="336" t="s">
        <v>589</v>
      </c>
      <c r="C1770" s="365" t="s">
        <v>708</v>
      </c>
      <c r="D1770" s="155" t="s">
        <v>709</v>
      </c>
      <c r="E1770" s="156" t="s">
        <v>28</v>
      </c>
      <c r="F1770" s="156">
        <v>1</v>
      </c>
      <c r="G1770" s="363">
        <v>15</v>
      </c>
      <c r="H1770" s="363">
        <v>15</v>
      </c>
      <c r="I1770" s="363">
        <v>15</v>
      </c>
      <c r="J1770" s="373"/>
      <c r="K1770" s="373"/>
      <c r="L1770" s="373"/>
      <c r="M1770" s="373"/>
      <c r="N1770" s="373"/>
      <c r="O1770" s="373"/>
      <c r="P1770" s="154" t="s">
        <v>154</v>
      </c>
      <c r="Q1770" s="156">
        <v>20190311</v>
      </c>
      <c r="R1770" s="255"/>
    </row>
    <row r="1771" spans="1:18">
      <c r="A1771" s="158"/>
      <c r="B1771" s="336" t="s">
        <v>1957</v>
      </c>
      <c r="C1771" s="154" t="s">
        <v>75</v>
      </c>
      <c r="D1771" s="155" t="s">
        <v>76</v>
      </c>
      <c r="E1771" s="156" t="s">
        <v>42</v>
      </c>
      <c r="F1771" s="156">
        <v>1</v>
      </c>
      <c r="G1771" s="363">
        <v>26</v>
      </c>
      <c r="H1771" s="363">
        <v>26</v>
      </c>
      <c r="I1771" s="363">
        <v>26</v>
      </c>
      <c r="J1771" s="373"/>
      <c r="K1771" s="373"/>
      <c r="L1771" s="373"/>
      <c r="M1771" s="373"/>
      <c r="N1771" s="373"/>
      <c r="O1771" s="373"/>
      <c r="P1771" s="154" t="s">
        <v>555</v>
      </c>
      <c r="Q1771" s="156">
        <v>20190111</v>
      </c>
      <c r="R1771" s="255"/>
    </row>
    <row r="1772" spans="1:18">
      <c r="A1772" s="158"/>
      <c r="B1772" s="336" t="s">
        <v>1958</v>
      </c>
      <c r="C1772" s="154" t="s">
        <v>75</v>
      </c>
      <c r="D1772" s="155" t="s">
        <v>76</v>
      </c>
      <c r="E1772" s="156" t="s">
        <v>42</v>
      </c>
      <c r="F1772" s="156">
        <v>1</v>
      </c>
      <c r="G1772" s="363">
        <v>80</v>
      </c>
      <c r="H1772" s="363">
        <v>80</v>
      </c>
      <c r="I1772" s="363">
        <v>80</v>
      </c>
      <c r="J1772" s="373"/>
      <c r="K1772" s="373"/>
      <c r="L1772" s="373"/>
      <c r="M1772" s="373"/>
      <c r="N1772" s="373"/>
      <c r="O1772" s="373"/>
      <c r="P1772" s="154" t="s">
        <v>555</v>
      </c>
      <c r="Q1772" s="156">
        <v>20191012</v>
      </c>
      <c r="R1772" s="255"/>
    </row>
    <row r="1773" spans="1:18">
      <c r="A1773" s="158"/>
      <c r="B1773" s="336" t="s">
        <v>65</v>
      </c>
      <c r="C1773" s="154" t="s">
        <v>66</v>
      </c>
      <c r="D1773" s="155" t="s">
        <v>67</v>
      </c>
      <c r="E1773" s="156" t="s">
        <v>28</v>
      </c>
      <c r="F1773" s="156">
        <v>1</v>
      </c>
      <c r="G1773" s="363">
        <v>10</v>
      </c>
      <c r="H1773" s="363">
        <v>10</v>
      </c>
      <c r="I1773" s="363">
        <v>10</v>
      </c>
      <c r="J1773" s="373"/>
      <c r="K1773" s="373"/>
      <c r="L1773" s="373"/>
      <c r="M1773" s="373"/>
      <c r="N1773" s="373"/>
      <c r="O1773" s="373"/>
      <c r="P1773" s="154" t="s">
        <v>154</v>
      </c>
      <c r="Q1773" s="156">
        <v>20190101</v>
      </c>
      <c r="R1773" s="255"/>
    </row>
    <row r="1774" spans="1:18">
      <c r="A1774" s="161"/>
      <c r="B1774" s="336" t="s">
        <v>68</v>
      </c>
      <c r="C1774" s="154" t="s">
        <v>69</v>
      </c>
      <c r="D1774" s="155" t="s">
        <v>70</v>
      </c>
      <c r="E1774" s="156" t="s">
        <v>28</v>
      </c>
      <c r="F1774" s="156">
        <v>1</v>
      </c>
      <c r="G1774" s="363">
        <v>10</v>
      </c>
      <c r="H1774" s="363">
        <v>10</v>
      </c>
      <c r="I1774" s="363">
        <v>10</v>
      </c>
      <c r="J1774" s="373"/>
      <c r="K1774" s="373"/>
      <c r="L1774" s="373"/>
      <c r="M1774" s="373"/>
      <c r="N1774" s="373"/>
      <c r="O1774" s="373"/>
      <c r="P1774" s="154" t="s">
        <v>154</v>
      </c>
      <c r="Q1774" s="156">
        <v>20190101</v>
      </c>
      <c r="R1774" s="255"/>
    </row>
    <row r="1775" ht="48" customHeight="1" spans="1:18">
      <c r="A1775" s="366" t="s">
        <v>1959</v>
      </c>
      <c r="B1775" s="367"/>
      <c r="C1775" s="367"/>
      <c r="D1775" s="367"/>
      <c r="E1775" s="367"/>
      <c r="F1775" s="367"/>
      <c r="G1775" s="367"/>
      <c r="H1775" s="367"/>
      <c r="I1775" s="367"/>
      <c r="J1775" s="367"/>
      <c r="K1775" s="367"/>
      <c r="L1775" s="367"/>
      <c r="M1775" s="367"/>
      <c r="N1775" s="367"/>
      <c r="O1775" s="367"/>
      <c r="P1775" s="367"/>
      <c r="Q1775" s="367"/>
      <c r="R1775" s="367"/>
    </row>
  </sheetData>
  <autoFilter ref="A2:R1775">
    <extLst/>
  </autoFilter>
  <mergeCells count="218">
    <mergeCell ref="A2:R2"/>
    <mergeCell ref="P3:R3"/>
    <mergeCell ref="I4:O4"/>
    <mergeCell ref="A1775:R1775"/>
    <mergeCell ref="A4:A5"/>
    <mergeCell ref="A8:A9"/>
    <mergeCell ref="A11:A12"/>
    <mergeCell ref="A13:A15"/>
    <mergeCell ref="A16:A29"/>
    <mergeCell ref="A32:A33"/>
    <mergeCell ref="A35:A37"/>
    <mergeCell ref="A38:A39"/>
    <mergeCell ref="A40:A43"/>
    <mergeCell ref="A45:A46"/>
    <mergeCell ref="A49:A71"/>
    <mergeCell ref="A72:A103"/>
    <mergeCell ref="A104:A110"/>
    <mergeCell ref="A111:A126"/>
    <mergeCell ref="A127:A135"/>
    <mergeCell ref="A136:A169"/>
    <mergeCell ref="A170:A182"/>
    <mergeCell ref="A183:A199"/>
    <mergeCell ref="A200:A217"/>
    <mergeCell ref="A218:A234"/>
    <mergeCell ref="A235:A248"/>
    <mergeCell ref="A249:A252"/>
    <mergeCell ref="A253:A257"/>
    <mergeCell ref="A260:A261"/>
    <mergeCell ref="A262:A266"/>
    <mergeCell ref="A267:A270"/>
    <mergeCell ref="A271:A277"/>
    <mergeCell ref="A278:A280"/>
    <mergeCell ref="A281:A286"/>
    <mergeCell ref="A287:A294"/>
    <mergeCell ref="A295:A299"/>
    <mergeCell ref="A300:A301"/>
    <mergeCell ref="A302:A303"/>
    <mergeCell ref="A304:A316"/>
    <mergeCell ref="A317:A327"/>
    <mergeCell ref="A328:A340"/>
    <mergeCell ref="A341:A360"/>
    <mergeCell ref="A361:A365"/>
    <mergeCell ref="A366:A375"/>
    <mergeCell ref="A376:A392"/>
    <mergeCell ref="A393:A403"/>
    <mergeCell ref="A404:A413"/>
    <mergeCell ref="A414:A420"/>
    <mergeCell ref="A421:A429"/>
    <mergeCell ref="A430:A435"/>
    <mergeCell ref="A436:A446"/>
    <mergeCell ref="A447:A454"/>
    <mergeCell ref="A455:A480"/>
    <mergeCell ref="A481:A487"/>
    <mergeCell ref="A488:A496"/>
    <mergeCell ref="A497:A508"/>
    <mergeCell ref="A509:A511"/>
    <mergeCell ref="A512:A518"/>
    <mergeCell ref="A521:A528"/>
    <mergeCell ref="A529:A538"/>
    <mergeCell ref="A539:A545"/>
    <mergeCell ref="A546:A552"/>
    <mergeCell ref="A553:A569"/>
    <mergeCell ref="A570:A577"/>
    <mergeCell ref="A578:A587"/>
    <mergeCell ref="A588:A598"/>
    <mergeCell ref="A599:A602"/>
    <mergeCell ref="A603:A608"/>
    <mergeCell ref="A609:A610"/>
    <mergeCell ref="A611:A615"/>
    <mergeCell ref="A616:A620"/>
    <mergeCell ref="A621:A637"/>
    <mergeCell ref="A638:A650"/>
    <mergeCell ref="A651:A657"/>
    <mergeCell ref="A658:A659"/>
    <mergeCell ref="A660:A662"/>
    <mergeCell ref="A663:A667"/>
    <mergeCell ref="A669:A673"/>
    <mergeCell ref="A674:A680"/>
    <mergeCell ref="A681:A698"/>
    <mergeCell ref="A699:A706"/>
    <mergeCell ref="A707:A709"/>
    <mergeCell ref="A710:A722"/>
    <mergeCell ref="A723:A727"/>
    <mergeCell ref="A728:A729"/>
    <mergeCell ref="A730:A734"/>
    <mergeCell ref="A735:A753"/>
    <mergeCell ref="A755:A772"/>
    <mergeCell ref="A773:A790"/>
    <mergeCell ref="A791:A794"/>
    <mergeCell ref="A795:A803"/>
    <mergeCell ref="A804:A827"/>
    <mergeCell ref="A828:A839"/>
    <mergeCell ref="A840:A844"/>
    <mergeCell ref="A846:A863"/>
    <mergeCell ref="A864:A866"/>
    <mergeCell ref="A867:A904"/>
    <mergeCell ref="A905:A909"/>
    <mergeCell ref="A910:A925"/>
    <mergeCell ref="A926:A929"/>
    <mergeCell ref="A930:A941"/>
    <mergeCell ref="A942:A946"/>
    <mergeCell ref="A947:A951"/>
    <mergeCell ref="A953:A955"/>
    <mergeCell ref="A956:A957"/>
    <mergeCell ref="A958:A964"/>
    <mergeCell ref="A965:A969"/>
    <mergeCell ref="A970:A972"/>
    <mergeCell ref="A973:A982"/>
    <mergeCell ref="A983:A995"/>
    <mergeCell ref="A996:A997"/>
    <mergeCell ref="A999:A1014"/>
    <mergeCell ref="A1015:A1018"/>
    <mergeCell ref="A1019:A1021"/>
    <mergeCell ref="A1022:A1048"/>
    <mergeCell ref="A1049:A1053"/>
    <mergeCell ref="A1054:A1065"/>
    <mergeCell ref="A1067:A1069"/>
    <mergeCell ref="A1070:A1073"/>
    <mergeCell ref="A1074:A1090"/>
    <mergeCell ref="A1092:A1121"/>
    <mergeCell ref="A1122:A1124"/>
    <mergeCell ref="A1125:A1145"/>
    <mergeCell ref="A1146:A1150"/>
    <mergeCell ref="A1151:A1157"/>
    <mergeCell ref="A1158:A1169"/>
    <mergeCell ref="A1170:A1181"/>
    <mergeCell ref="A1182:A1184"/>
    <mergeCell ref="A1185:A1192"/>
    <mergeCell ref="A1193:A1194"/>
    <mergeCell ref="A1195:A1212"/>
    <mergeCell ref="A1213:A1217"/>
    <mergeCell ref="A1218:A1243"/>
    <mergeCell ref="A1244:A1251"/>
    <mergeCell ref="A1252:A1280"/>
    <mergeCell ref="A1281:A1283"/>
    <mergeCell ref="A1284:A1292"/>
    <mergeCell ref="A1293:A1296"/>
    <mergeCell ref="A1297:A1302"/>
    <mergeCell ref="A1303:A1305"/>
    <mergeCell ref="A1306:A1310"/>
    <mergeCell ref="A1311:A1322"/>
    <mergeCell ref="A1323:A1335"/>
    <mergeCell ref="A1336:A1349"/>
    <mergeCell ref="A1350:A1416"/>
    <mergeCell ref="A1417:A1452"/>
    <mergeCell ref="A1453:A1465"/>
    <mergeCell ref="A1466:A1482"/>
    <mergeCell ref="A1483:A1501"/>
    <mergeCell ref="A1502:A1523"/>
    <mergeCell ref="A1524:A1535"/>
    <mergeCell ref="A1536:A1543"/>
    <mergeCell ref="A1544:A1556"/>
    <mergeCell ref="A1557:A1573"/>
    <mergeCell ref="A1574:A1578"/>
    <mergeCell ref="A1579:A1598"/>
    <mergeCell ref="A1599:A1602"/>
    <mergeCell ref="A1604:A1629"/>
    <mergeCell ref="A1630:A1661"/>
    <mergeCell ref="A1662:A1688"/>
    <mergeCell ref="A1689:A1694"/>
    <mergeCell ref="A1695:A1702"/>
    <mergeCell ref="A1703:A1720"/>
    <mergeCell ref="A1721:A1730"/>
    <mergeCell ref="A1731:A1732"/>
    <mergeCell ref="A1733:A1740"/>
    <mergeCell ref="A1741:A1749"/>
    <mergeCell ref="A1750:A1766"/>
    <mergeCell ref="A1767:A1774"/>
    <mergeCell ref="B4:B5"/>
    <mergeCell ref="B13:B15"/>
    <mergeCell ref="B45:B46"/>
    <mergeCell ref="B260:B261"/>
    <mergeCell ref="B903:B904"/>
    <mergeCell ref="B1070:B1071"/>
    <mergeCell ref="B1199:B1201"/>
    <mergeCell ref="B1203:B1204"/>
    <mergeCell ref="B1205:B1209"/>
    <mergeCell ref="B1210:B1211"/>
    <mergeCell ref="C4:C5"/>
    <mergeCell ref="C1070:C1071"/>
    <mergeCell ref="D4:D5"/>
    <mergeCell ref="D1070:D1071"/>
    <mergeCell ref="E4:E5"/>
    <mergeCell ref="E1070:E1071"/>
    <mergeCell ref="F4:F5"/>
    <mergeCell ref="F1070:F1071"/>
    <mergeCell ref="G4:G5"/>
    <mergeCell ref="G1070:G1071"/>
    <mergeCell ref="H4:H5"/>
    <mergeCell ref="H260:H261"/>
    <mergeCell ref="H903:H904"/>
    <mergeCell ref="H1070:H1071"/>
    <mergeCell ref="I260:I261"/>
    <mergeCell ref="I903:I904"/>
    <mergeCell ref="I1070:I1071"/>
    <mergeCell ref="J903:J904"/>
    <mergeCell ref="J1070:J1071"/>
    <mergeCell ref="K903:K904"/>
    <mergeCell ref="K1070:K1071"/>
    <mergeCell ref="L903:L904"/>
    <mergeCell ref="L1070:L1071"/>
    <mergeCell ref="M903:M904"/>
    <mergeCell ref="M1070:M1071"/>
    <mergeCell ref="N903:N904"/>
    <mergeCell ref="N1070:N1071"/>
    <mergeCell ref="O903:O904"/>
    <mergeCell ref="O1070:O1071"/>
    <mergeCell ref="P4:P5"/>
    <mergeCell ref="P260:P261"/>
    <mergeCell ref="P903:P904"/>
    <mergeCell ref="P1070:P1071"/>
    <mergeCell ref="Q4:Q5"/>
    <mergeCell ref="Q260:Q261"/>
    <mergeCell ref="Q903:Q904"/>
    <mergeCell ref="Q1070:Q1071"/>
    <mergeCell ref="R4:R5"/>
    <mergeCell ref="R903:R904"/>
    <mergeCell ref="R1070:R1071"/>
  </mergeCells>
  <dataValidations count="2">
    <dataValidation type="list" allowBlank="1" showInputMessage="1" showErrorMessage="1" sqref="C91 C186 C754 C196:C197 C509:C511 C521:C525 C527:C528 C621:C637 C658:C659 C1195:C1212">
      <formula1>#REF!</formula1>
    </dataValidation>
    <dataValidation type="list" allowBlank="1" showInputMessage="1" showErrorMessage="1" sqref="C651:C654 C965:C967">
      <formula1/>
    </dataValidation>
  </dataValidations>
  <hyperlinks>
    <hyperlink ref="C176" r:id="rId22" display="A02010104" tooltip="http://10.96.96.55/gdgpms/pms/planprocess/JavaScript:viewDetail('4028818c6c60b2f3016c998e364801ca')"/>
  </hyperlinks>
  <printOptions horizontalCentered="1"/>
  <pageMargins left="0.0388888888888889" right="0.196527777777778" top="0.196527777777778" bottom="0.393055555555556" header="0.393055555555556" footer="0.118055555555556"/>
  <pageSetup paperSize="8" scale="70" fitToHeight="0" orientation="landscape"/>
  <headerFooter alignWithMargins="0">
    <oddFooter>&amp;C第 &amp;P 页，共 &amp;N 页</oddFooter>
  </headerFooter>
  <ignoredErrors>
    <ignoredError sqref="H1205" formula="1" unlockedFormula="1"/>
    <ignoredError sqref="H1206:H1209 H1195:H1204 L1054:L1065 H1037:H1065 H646:H65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32" name="Drop Down 8" r:id="rId4">
              <controlPr print="0" defaultSize="0">
                <anchor moveWithCells="1" sizeWithCells="1">
                  <from>
                    <xdr:col>2</xdr:col>
                    <xdr:colOff>0</xdr:colOff>
                    <xdr:row>47</xdr:row>
                    <xdr:rowOff>0</xdr:rowOff>
                  </from>
                  <to>
                    <xdr:col>3</xdr:col>
                    <xdr:colOff>129540</xdr:colOff>
                    <xdr:row>47</xdr:row>
                    <xdr:rowOff>0</xdr:rowOff>
                  </to>
                </anchor>
              </controlPr>
            </control>
          </mc:Choice>
        </mc:AlternateContent>
        <mc:AlternateContent xmlns:mc="http://schemas.openxmlformats.org/markup-compatibility/2006">
          <mc:Choice Requires="x14">
            <control shapeId="1034" name="Drop Down 10" r:id="rId5">
              <controlPr print="0" defaultSize="0">
                <anchor moveWithCells="1" sizeWithCells="1">
                  <from>
                    <xdr:col>2</xdr:col>
                    <xdr:colOff>0</xdr:colOff>
                    <xdr:row>13</xdr:row>
                    <xdr:rowOff>0</xdr:rowOff>
                  </from>
                  <to>
                    <xdr:col>3</xdr:col>
                    <xdr:colOff>129540</xdr:colOff>
                    <xdr:row>13</xdr:row>
                    <xdr:rowOff>0</xdr:rowOff>
                  </to>
                </anchor>
              </controlPr>
            </control>
          </mc:Choice>
        </mc:AlternateContent>
        <mc:AlternateContent xmlns:mc="http://schemas.openxmlformats.org/markup-compatibility/2006">
          <mc:Choice Requires="x14">
            <control shapeId="1035" name="Drop Down 11" r:id="rId6">
              <controlPr print="0" defaultSize="0">
                <anchor moveWithCells="1" sizeWithCells="1">
                  <from>
                    <xdr:col>2</xdr:col>
                    <xdr:colOff>0</xdr:colOff>
                    <xdr:row>176</xdr:row>
                    <xdr:rowOff>0</xdr:rowOff>
                  </from>
                  <to>
                    <xdr:col>3</xdr:col>
                    <xdr:colOff>129540</xdr:colOff>
                    <xdr:row>176</xdr:row>
                    <xdr:rowOff>0</xdr:rowOff>
                  </to>
                </anchor>
              </controlPr>
            </control>
          </mc:Choice>
        </mc:AlternateContent>
        <mc:AlternateContent xmlns:mc="http://schemas.openxmlformats.org/markup-compatibility/2006">
          <mc:Choice Requires="x14">
            <control shapeId="1038" name="Drop Down 14" r:id="rId7">
              <controlPr print="0" defaultSize="0">
                <anchor moveWithCells="1" sizeWithCells="1">
                  <from>
                    <xdr:col>2</xdr:col>
                    <xdr:colOff>0</xdr:colOff>
                    <xdr:row>328</xdr:row>
                    <xdr:rowOff>0</xdr:rowOff>
                  </from>
                  <to>
                    <xdr:col>3</xdr:col>
                    <xdr:colOff>129540</xdr:colOff>
                    <xdr:row>328</xdr:row>
                    <xdr:rowOff>0</xdr:rowOff>
                  </to>
                </anchor>
              </controlPr>
            </control>
          </mc:Choice>
        </mc:AlternateContent>
        <mc:AlternateContent xmlns:mc="http://schemas.openxmlformats.org/markup-compatibility/2006">
          <mc:Choice Requires="x14">
            <control shapeId="1040" name="Drop Down 10" r:id="rId8">
              <controlPr print="0" defaultSize="0">
                <anchor moveWithCells="1" sizeWithCells="1">
                  <from>
                    <xdr:col>2</xdr:col>
                    <xdr:colOff>0</xdr:colOff>
                    <xdr:row>380</xdr:row>
                    <xdr:rowOff>0</xdr:rowOff>
                  </from>
                  <to>
                    <xdr:col>3</xdr:col>
                    <xdr:colOff>53340</xdr:colOff>
                    <xdr:row>380</xdr:row>
                    <xdr:rowOff>7620</xdr:rowOff>
                  </to>
                </anchor>
              </controlPr>
            </control>
          </mc:Choice>
        </mc:AlternateContent>
        <mc:AlternateContent xmlns:mc="http://schemas.openxmlformats.org/markup-compatibility/2006">
          <mc:Choice Requires="x14">
            <control shapeId="1043" name="Drop Down 19" r:id="rId9">
              <controlPr print="0" defaultSize="0">
                <anchor moveWithCells="1" sizeWithCells="1">
                  <from>
                    <xdr:col>2</xdr:col>
                    <xdr:colOff>0</xdr:colOff>
                    <xdr:row>425</xdr:row>
                    <xdr:rowOff>0</xdr:rowOff>
                  </from>
                  <to>
                    <xdr:col>3</xdr:col>
                    <xdr:colOff>129540</xdr:colOff>
                    <xdr:row>425</xdr:row>
                    <xdr:rowOff>0</xdr:rowOff>
                  </to>
                </anchor>
              </controlPr>
            </control>
          </mc:Choice>
        </mc:AlternateContent>
        <mc:AlternateContent xmlns:mc="http://schemas.openxmlformats.org/markup-compatibility/2006">
          <mc:Choice Requires="x14">
            <control shapeId="1044" name="Drop Down 20" r:id="rId10">
              <controlPr print="0" defaultSize="0">
                <anchor moveWithCells="1" sizeWithCells="1">
                  <from>
                    <xdr:col>2</xdr:col>
                    <xdr:colOff>0</xdr:colOff>
                    <xdr:row>453</xdr:row>
                    <xdr:rowOff>0</xdr:rowOff>
                  </from>
                  <to>
                    <xdr:col>3</xdr:col>
                    <xdr:colOff>129540</xdr:colOff>
                    <xdr:row>453</xdr:row>
                    <xdr:rowOff>0</xdr:rowOff>
                  </to>
                </anchor>
              </controlPr>
            </control>
          </mc:Choice>
        </mc:AlternateContent>
        <mc:AlternateContent xmlns:mc="http://schemas.openxmlformats.org/markup-compatibility/2006">
          <mc:Choice Requires="x14">
            <control shapeId="1045" name="Drop Down 21" r:id="rId11">
              <controlPr print="0" defaultSize="0">
                <anchor moveWithCells="1" sizeWithCells="1">
                  <from>
                    <xdr:col>2</xdr:col>
                    <xdr:colOff>0</xdr:colOff>
                    <xdr:row>576</xdr:row>
                    <xdr:rowOff>0</xdr:rowOff>
                  </from>
                  <to>
                    <xdr:col>3</xdr:col>
                    <xdr:colOff>129540</xdr:colOff>
                    <xdr:row>576</xdr:row>
                    <xdr:rowOff>0</xdr:rowOff>
                  </to>
                </anchor>
              </controlPr>
            </control>
          </mc:Choice>
        </mc:AlternateContent>
        <mc:AlternateContent xmlns:mc="http://schemas.openxmlformats.org/markup-compatibility/2006">
          <mc:Choice Requires="x14">
            <control shapeId="1047" name="Drop Down 23" r:id="rId12">
              <controlPr print="0" defaultSize="0">
                <anchor moveWithCells="1" sizeWithCells="1">
                  <from>
                    <xdr:col>2</xdr:col>
                    <xdr:colOff>0</xdr:colOff>
                    <xdr:row>590</xdr:row>
                    <xdr:rowOff>0</xdr:rowOff>
                  </from>
                  <to>
                    <xdr:col>3</xdr:col>
                    <xdr:colOff>129540</xdr:colOff>
                    <xdr:row>590</xdr:row>
                    <xdr:rowOff>0</xdr:rowOff>
                  </to>
                </anchor>
              </controlPr>
            </control>
          </mc:Choice>
        </mc:AlternateContent>
        <mc:AlternateContent xmlns:mc="http://schemas.openxmlformats.org/markup-compatibility/2006">
          <mc:Choice Requires="x14">
            <control shapeId="1048" name="Drop Down 24" r:id="rId13">
              <controlPr print="0" defaultSize="0">
                <anchor moveWithCells="1" sizeWithCells="1">
                  <from>
                    <xdr:col>2</xdr:col>
                    <xdr:colOff>0</xdr:colOff>
                    <xdr:row>595</xdr:row>
                    <xdr:rowOff>0</xdr:rowOff>
                  </from>
                  <to>
                    <xdr:col>3</xdr:col>
                    <xdr:colOff>129540</xdr:colOff>
                    <xdr:row>595</xdr:row>
                    <xdr:rowOff>0</xdr:rowOff>
                  </to>
                </anchor>
              </controlPr>
            </control>
          </mc:Choice>
        </mc:AlternateContent>
        <mc:AlternateContent xmlns:mc="http://schemas.openxmlformats.org/markup-compatibility/2006">
          <mc:Choice Requires="x14">
            <control shapeId="1050" name="Drop Down 26" r:id="rId14">
              <controlPr print="0" defaultSize="0">
                <anchor moveWithCells="1" sizeWithCells="1">
                  <from>
                    <xdr:col>2</xdr:col>
                    <xdr:colOff>0</xdr:colOff>
                    <xdr:row>726</xdr:row>
                    <xdr:rowOff>0</xdr:rowOff>
                  </from>
                  <to>
                    <xdr:col>3</xdr:col>
                    <xdr:colOff>129540</xdr:colOff>
                    <xdr:row>726</xdr:row>
                    <xdr:rowOff>0</xdr:rowOff>
                  </to>
                </anchor>
              </controlPr>
            </control>
          </mc:Choice>
        </mc:AlternateContent>
        <mc:AlternateContent xmlns:mc="http://schemas.openxmlformats.org/markup-compatibility/2006">
          <mc:Choice Requires="x14">
            <control shapeId="1051" name="Drop Down 27" r:id="rId15">
              <controlPr print="0" defaultSize="0">
                <anchor moveWithCells="1" sizeWithCells="1">
                  <from>
                    <xdr:col>2</xdr:col>
                    <xdr:colOff>0</xdr:colOff>
                    <xdr:row>936</xdr:row>
                    <xdr:rowOff>0</xdr:rowOff>
                  </from>
                  <to>
                    <xdr:col>3</xdr:col>
                    <xdr:colOff>129540</xdr:colOff>
                    <xdr:row>936</xdr:row>
                    <xdr:rowOff>0</xdr:rowOff>
                  </to>
                </anchor>
              </controlPr>
            </control>
          </mc:Choice>
        </mc:AlternateContent>
        <mc:AlternateContent xmlns:mc="http://schemas.openxmlformats.org/markup-compatibility/2006">
          <mc:Choice Requires="x14">
            <control shapeId="1052" name="Drop Down 28" r:id="rId16">
              <controlPr print="0" defaultSize="0">
                <anchor moveWithCells="1" sizeWithCells="1">
                  <from>
                    <xdr:col>2</xdr:col>
                    <xdr:colOff>0</xdr:colOff>
                    <xdr:row>1132</xdr:row>
                    <xdr:rowOff>0</xdr:rowOff>
                  </from>
                  <to>
                    <xdr:col>3</xdr:col>
                    <xdr:colOff>106680</xdr:colOff>
                    <xdr:row>1132</xdr:row>
                    <xdr:rowOff>0</xdr:rowOff>
                  </to>
                </anchor>
              </controlPr>
            </control>
          </mc:Choice>
        </mc:AlternateContent>
        <mc:AlternateContent xmlns:mc="http://schemas.openxmlformats.org/markup-compatibility/2006">
          <mc:Choice Requires="x14">
            <control shapeId="1054" name="Drop Down 30" r:id="rId17">
              <controlPr print="0" defaultSize="0">
                <anchor moveWithCells="1" sizeWithCells="1">
                  <from>
                    <xdr:col>2</xdr:col>
                    <xdr:colOff>0</xdr:colOff>
                    <xdr:row>1161</xdr:row>
                    <xdr:rowOff>0</xdr:rowOff>
                  </from>
                  <to>
                    <xdr:col>3</xdr:col>
                    <xdr:colOff>129540</xdr:colOff>
                    <xdr:row>1161</xdr:row>
                    <xdr:rowOff>0</xdr:rowOff>
                  </to>
                </anchor>
              </controlPr>
            </control>
          </mc:Choice>
        </mc:AlternateContent>
        <mc:AlternateContent xmlns:mc="http://schemas.openxmlformats.org/markup-compatibility/2006">
          <mc:Choice Requires="x14">
            <control shapeId="1056" name="Drop Down 32" r:id="rId18">
              <controlPr print="0" defaultSize="0">
                <anchor moveWithCells="1" sizeWithCells="1">
                  <from>
                    <xdr:col>2</xdr:col>
                    <xdr:colOff>0</xdr:colOff>
                    <xdr:row>1172</xdr:row>
                    <xdr:rowOff>0</xdr:rowOff>
                  </from>
                  <to>
                    <xdr:col>3</xdr:col>
                    <xdr:colOff>129540</xdr:colOff>
                    <xdr:row>1172</xdr:row>
                    <xdr:rowOff>0</xdr:rowOff>
                  </to>
                </anchor>
              </controlPr>
            </control>
          </mc:Choice>
        </mc:AlternateContent>
        <mc:AlternateContent xmlns:mc="http://schemas.openxmlformats.org/markup-compatibility/2006">
          <mc:Choice Requires="x14">
            <control shapeId="1077" name="Drop Down 53" r:id="rId19">
              <controlPr print="0" defaultSize="0">
                <anchor moveWithCells="1" sizeWithCells="1">
                  <from>
                    <xdr:col>2</xdr:col>
                    <xdr:colOff>0</xdr:colOff>
                    <xdr:row>1497</xdr:row>
                    <xdr:rowOff>0</xdr:rowOff>
                  </from>
                  <to>
                    <xdr:col>3</xdr:col>
                    <xdr:colOff>99060</xdr:colOff>
                    <xdr:row>1497</xdr:row>
                    <xdr:rowOff>0</xdr:rowOff>
                  </to>
                </anchor>
              </controlPr>
            </control>
          </mc:Choice>
        </mc:AlternateContent>
        <mc:AlternateContent xmlns:mc="http://schemas.openxmlformats.org/markup-compatibility/2006">
          <mc:Choice Requires="x14">
            <control shapeId="1078" name="Drop Down 54" r:id="rId20">
              <controlPr print="0" defaultSize="0">
                <anchor moveWithCells="1" sizeWithCells="1">
                  <from>
                    <xdr:col>2</xdr:col>
                    <xdr:colOff>0</xdr:colOff>
                    <xdr:row>1488</xdr:row>
                    <xdr:rowOff>0</xdr:rowOff>
                  </from>
                  <to>
                    <xdr:col>3</xdr:col>
                    <xdr:colOff>99060</xdr:colOff>
                    <xdr:row>1488</xdr:row>
                    <xdr:rowOff>0</xdr:rowOff>
                  </to>
                </anchor>
              </controlPr>
            </control>
          </mc:Choice>
        </mc:AlternateContent>
        <mc:AlternateContent xmlns:mc="http://schemas.openxmlformats.org/markup-compatibility/2006">
          <mc:Choice Requires="x14">
            <control shapeId="1092" name="Drop Down 68" r:id="rId21">
              <controlPr print="0" defaultSize="0">
                <anchor moveWithCells="1" sizeWithCells="1">
                  <from>
                    <xdr:col>2</xdr:col>
                    <xdr:colOff>0</xdr:colOff>
                    <xdr:row>1531</xdr:row>
                    <xdr:rowOff>0</xdr:rowOff>
                  </from>
                  <to>
                    <xdr:col>3</xdr:col>
                    <xdr:colOff>129540</xdr:colOff>
                    <xdr:row>1531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169"/>
  <sheetViews>
    <sheetView workbookViewId="0">
      <selection activeCell="E3783" sqref="E3783"/>
    </sheetView>
  </sheetViews>
  <sheetFormatPr defaultColWidth="9" defaultRowHeight="14.25" outlineLevelCol="1"/>
  <cols>
    <col min="1" max="1" width="18.125" style="1" customWidth="1"/>
    <col min="2" max="2" width="47.125" style="2" customWidth="1"/>
    <col min="3" max="16384" width="9" style="3"/>
  </cols>
  <sheetData>
    <row r="1" spans="1:2">
      <c r="A1" s="4" t="s">
        <v>1960</v>
      </c>
      <c r="B1" s="5" t="s">
        <v>1961</v>
      </c>
    </row>
    <row r="2" spans="1:2">
      <c r="A2" s="1" t="s">
        <v>36</v>
      </c>
      <c r="B2" s="2" t="s">
        <v>625</v>
      </c>
    </row>
    <row r="3" spans="1:2">
      <c r="A3" s="1" t="s">
        <v>1962</v>
      </c>
      <c r="B3" s="2" t="s">
        <v>1963</v>
      </c>
    </row>
    <row r="4" spans="1:2">
      <c r="A4" s="1" t="s">
        <v>1964</v>
      </c>
      <c r="B4" s="2" t="s">
        <v>1965</v>
      </c>
    </row>
    <row r="5" spans="1:2">
      <c r="A5" s="1" t="s">
        <v>1966</v>
      </c>
      <c r="B5" s="2" t="s">
        <v>1967</v>
      </c>
    </row>
    <row r="6" spans="1:2">
      <c r="A6" s="1" t="s">
        <v>1968</v>
      </c>
      <c r="B6" s="2" t="s">
        <v>1969</v>
      </c>
    </row>
    <row r="7" spans="1:2">
      <c r="A7" s="1" t="s">
        <v>1038</v>
      </c>
      <c r="B7" s="2" t="s">
        <v>1039</v>
      </c>
    </row>
    <row r="8" spans="1:2">
      <c r="A8" s="1" t="s">
        <v>1970</v>
      </c>
      <c r="B8" s="2" t="s">
        <v>1971</v>
      </c>
    </row>
    <row r="9" spans="1:2">
      <c r="A9" s="1" t="s">
        <v>1972</v>
      </c>
      <c r="B9" s="2" t="s">
        <v>1973</v>
      </c>
    </row>
    <row r="10" spans="1:2">
      <c r="A10" s="1" t="s">
        <v>1974</v>
      </c>
      <c r="B10" s="2" t="s">
        <v>1975</v>
      </c>
    </row>
    <row r="11" spans="1:2">
      <c r="A11" s="1" t="s">
        <v>1976</v>
      </c>
      <c r="B11" s="2" t="s">
        <v>1977</v>
      </c>
    </row>
    <row r="12" spans="1:2">
      <c r="A12" s="1" t="s">
        <v>1978</v>
      </c>
      <c r="B12" s="2" t="s">
        <v>1979</v>
      </c>
    </row>
    <row r="13" spans="1:2">
      <c r="A13" s="1" t="s">
        <v>1438</v>
      </c>
      <c r="B13" s="2" t="s">
        <v>1439</v>
      </c>
    </row>
    <row r="14" spans="1:2">
      <c r="A14" s="1" t="s">
        <v>1980</v>
      </c>
      <c r="B14" s="2" t="s">
        <v>1981</v>
      </c>
    </row>
    <row r="15" spans="1:2">
      <c r="A15" s="1" t="s">
        <v>1982</v>
      </c>
      <c r="B15" s="2" t="s">
        <v>1983</v>
      </c>
    </row>
    <row r="16" spans="1:2">
      <c r="A16" s="1" t="s">
        <v>1984</v>
      </c>
      <c r="B16" s="2" t="s">
        <v>1985</v>
      </c>
    </row>
    <row r="17" spans="1:2">
      <c r="A17" s="1" t="s">
        <v>1986</v>
      </c>
      <c r="B17" s="2" t="s">
        <v>1987</v>
      </c>
    </row>
    <row r="18" spans="1:2">
      <c r="A18" s="1" t="s">
        <v>1988</v>
      </c>
      <c r="B18" s="2" t="s">
        <v>1989</v>
      </c>
    </row>
    <row r="19" spans="1:2">
      <c r="A19" s="1" t="s">
        <v>1990</v>
      </c>
      <c r="B19" s="2" t="s">
        <v>1991</v>
      </c>
    </row>
    <row r="20" spans="1:2">
      <c r="A20" s="1" t="s">
        <v>1992</v>
      </c>
      <c r="B20" s="2" t="s">
        <v>1993</v>
      </c>
    </row>
    <row r="21" spans="1:2">
      <c r="A21" s="1" t="s">
        <v>1994</v>
      </c>
      <c r="B21" s="2" t="s">
        <v>1995</v>
      </c>
    </row>
    <row r="22" spans="1:2">
      <c r="A22" s="1" t="s">
        <v>1996</v>
      </c>
      <c r="B22" s="2" t="s">
        <v>1997</v>
      </c>
    </row>
    <row r="23" spans="1:2">
      <c r="A23" s="1" t="s">
        <v>1998</v>
      </c>
      <c r="B23" s="2" t="s">
        <v>1999</v>
      </c>
    </row>
    <row r="24" spans="1:2">
      <c r="A24" s="1" t="s">
        <v>2000</v>
      </c>
      <c r="B24" s="2" t="s">
        <v>2001</v>
      </c>
    </row>
    <row r="25" spans="1:2">
      <c r="A25" s="1" t="s">
        <v>2002</v>
      </c>
      <c r="B25" s="2" t="s">
        <v>2003</v>
      </c>
    </row>
    <row r="26" spans="1:2">
      <c r="A26" s="1" t="s">
        <v>2004</v>
      </c>
      <c r="B26" s="2" t="s">
        <v>2005</v>
      </c>
    </row>
    <row r="27" spans="1:2">
      <c r="A27" s="1" t="s">
        <v>2006</v>
      </c>
      <c r="B27" s="2" t="s">
        <v>2007</v>
      </c>
    </row>
    <row r="28" spans="1:2">
      <c r="A28" s="1" t="s">
        <v>2008</v>
      </c>
      <c r="B28" s="2" t="s">
        <v>2009</v>
      </c>
    </row>
    <row r="29" spans="1:2">
      <c r="A29" s="1" t="s">
        <v>2010</v>
      </c>
      <c r="B29" s="2" t="s">
        <v>2011</v>
      </c>
    </row>
    <row r="30" spans="1:2">
      <c r="A30" s="1" t="s">
        <v>2012</v>
      </c>
      <c r="B30" s="2" t="s">
        <v>2013</v>
      </c>
    </row>
    <row r="31" spans="1:2">
      <c r="A31" s="1" t="s">
        <v>2014</v>
      </c>
      <c r="B31" s="2" t="s">
        <v>2015</v>
      </c>
    </row>
    <row r="32" spans="1:2">
      <c r="A32" s="1" t="s">
        <v>2016</v>
      </c>
      <c r="B32" s="2" t="s">
        <v>2017</v>
      </c>
    </row>
    <row r="33" spans="1:2">
      <c r="A33" s="1" t="s">
        <v>2018</v>
      </c>
      <c r="B33" s="2" t="s">
        <v>2019</v>
      </c>
    </row>
    <row r="34" spans="1:2">
      <c r="A34" s="1" t="s">
        <v>2020</v>
      </c>
      <c r="B34" s="2" t="s">
        <v>2021</v>
      </c>
    </row>
    <row r="35" spans="1:2">
      <c r="A35" s="1" t="s">
        <v>2022</v>
      </c>
      <c r="B35" s="2" t="s">
        <v>2023</v>
      </c>
    </row>
    <row r="36" spans="1:2">
      <c r="A36" s="1" t="s">
        <v>2024</v>
      </c>
      <c r="B36" s="2" t="s">
        <v>2025</v>
      </c>
    </row>
    <row r="37" spans="1:2">
      <c r="A37" s="1" t="s">
        <v>2026</v>
      </c>
      <c r="B37" s="2" t="s">
        <v>2027</v>
      </c>
    </row>
    <row r="38" spans="1:2">
      <c r="A38" s="1" t="s">
        <v>2028</v>
      </c>
      <c r="B38" s="2" t="s">
        <v>2029</v>
      </c>
    </row>
    <row r="39" spans="1:2">
      <c r="A39" s="1" t="s">
        <v>2030</v>
      </c>
      <c r="B39" s="2" t="s">
        <v>2031</v>
      </c>
    </row>
    <row r="40" spans="1:2">
      <c r="A40" s="1" t="s">
        <v>122</v>
      </c>
      <c r="B40" s="2" t="s">
        <v>123</v>
      </c>
    </row>
    <row r="41" spans="1:2">
      <c r="A41" s="1" t="s">
        <v>2032</v>
      </c>
      <c r="B41" s="2" t="s">
        <v>2033</v>
      </c>
    </row>
    <row r="42" spans="1:2">
      <c r="A42" s="1" t="s">
        <v>2034</v>
      </c>
      <c r="B42" s="2" t="s">
        <v>2035</v>
      </c>
    </row>
    <row r="43" spans="1:2">
      <c r="A43" s="1" t="s">
        <v>2036</v>
      </c>
      <c r="B43" s="2" t="s">
        <v>2037</v>
      </c>
    </row>
    <row r="44" spans="1:2">
      <c r="A44" s="1" t="s">
        <v>2038</v>
      </c>
      <c r="B44" s="2" t="s">
        <v>2039</v>
      </c>
    </row>
    <row r="45" spans="1:2">
      <c r="A45" s="1" t="s">
        <v>2040</v>
      </c>
      <c r="B45" s="2" t="s">
        <v>2041</v>
      </c>
    </row>
    <row r="46" spans="1:2">
      <c r="A46" s="1" t="s">
        <v>2042</v>
      </c>
      <c r="B46" s="2" t="s">
        <v>2043</v>
      </c>
    </row>
    <row r="47" spans="1:2">
      <c r="A47" s="1" t="s">
        <v>2044</v>
      </c>
      <c r="B47" s="2" t="s">
        <v>2045</v>
      </c>
    </row>
    <row r="48" spans="1:2">
      <c r="A48" s="1" t="s">
        <v>2046</v>
      </c>
      <c r="B48" s="2" t="s">
        <v>2047</v>
      </c>
    </row>
    <row r="49" spans="1:2">
      <c r="A49" s="1" t="s">
        <v>1433</v>
      </c>
      <c r="B49" s="2" t="s">
        <v>1434</v>
      </c>
    </row>
    <row r="50" spans="1:2">
      <c r="A50" s="1" t="s">
        <v>2048</v>
      </c>
      <c r="B50" s="2" t="s">
        <v>2049</v>
      </c>
    </row>
    <row r="51" spans="1:2">
      <c r="A51" s="1" t="s">
        <v>2050</v>
      </c>
      <c r="B51" s="2" t="s">
        <v>2051</v>
      </c>
    </row>
    <row r="52" spans="1:2">
      <c r="A52" s="1" t="s">
        <v>2052</v>
      </c>
      <c r="B52" s="2" t="s">
        <v>2053</v>
      </c>
    </row>
    <row r="53" spans="1:2">
      <c r="A53" s="1" t="s">
        <v>2054</v>
      </c>
      <c r="B53" s="2" t="s">
        <v>2055</v>
      </c>
    </row>
    <row r="54" spans="1:2">
      <c r="A54" s="1" t="s">
        <v>2056</v>
      </c>
      <c r="B54" s="2" t="s">
        <v>2057</v>
      </c>
    </row>
    <row r="55" spans="1:2">
      <c r="A55" s="1" t="s">
        <v>2058</v>
      </c>
      <c r="B55" s="2" t="s">
        <v>2059</v>
      </c>
    </row>
    <row r="56" spans="1:2">
      <c r="A56" s="1" t="s">
        <v>2060</v>
      </c>
      <c r="B56" s="2" t="s">
        <v>2061</v>
      </c>
    </row>
    <row r="57" spans="1:2">
      <c r="A57" s="1" t="s">
        <v>2062</v>
      </c>
      <c r="B57" s="2" t="s">
        <v>2063</v>
      </c>
    </row>
    <row r="58" spans="1:2">
      <c r="A58" s="1" t="s">
        <v>2064</v>
      </c>
      <c r="B58" s="2" t="s">
        <v>2065</v>
      </c>
    </row>
    <row r="59" spans="1:2">
      <c r="A59" s="1" t="s">
        <v>2066</v>
      </c>
      <c r="B59" s="2" t="s">
        <v>2067</v>
      </c>
    </row>
    <row r="60" spans="1:2">
      <c r="A60" s="1" t="s">
        <v>2068</v>
      </c>
      <c r="B60" s="2" t="s">
        <v>2069</v>
      </c>
    </row>
    <row r="61" spans="1:2">
      <c r="A61" s="1" t="s">
        <v>2070</v>
      </c>
      <c r="B61" s="2" t="s">
        <v>2071</v>
      </c>
    </row>
    <row r="62" spans="1:2">
      <c r="A62" s="1" t="s">
        <v>2072</v>
      </c>
      <c r="B62" s="2" t="s">
        <v>2073</v>
      </c>
    </row>
    <row r="63" spans="1:2">
      <c r="A63" s="1" t="s">
        <v>2074</v>
      </c>
      <c r="B63" s="2" t="s">
        <v>2075</v>
      </c>
    </row>
    <row r="64" spans="1:2">
      <c r="A64" s="1" t="s">
        <v>107</v>
      </c>
      <c r="B64" s="2" t="s">
        <v>108</v>
      </c>
    </row>
    <row r="65" spans="1:2">
      <c r="A65" s="1" t="s">
        <v>373</v>
      </c>
      <c r="B65" s="2" t="s">
        <v>1413</v>
      </c>
    </row>
    <row r="66" spans="1:2">
      <c r="A66" s="1" t="s">
        <v>126</v>
      </c>
      <c r="B66" s="2" t="s">
        <v>127</v>
      </c>
    </row>
    <row r="67" spans="1:2">
      <c r="A67" s="1" t="s">
        <v>2076</v>
      </c>
      <c r="B67" s="2" t="s">
        <v>2077</v>
      </c>
    </row>
    <row r="68" spans="1:2">
      <c r="A68" s="1" t="s">
        <v>2078</v>
      </c>
      <c r="B68" s="2" t="s">
        <v>2079</v>
      </c>
    </row>
    <row r="69" spans="1:2">
      <c r="A69" s="1" t="s">
        <v>2080</v>
      </c>
      <c r="B69" s="2" t="s">
        <v>2081</v>
      </c>
    </row>
    <row r="70" spans="1:2">
      <c r="A70" s="1" t="s">
        <v>2082</v>
      </c>
      <c r="B70" s="2" t="s">
        <v>2083</v>
      </c>
    </row>
    <row r="71" spans="1:2">
      <c r="A71" s="1" t="s">
        <v>2084</v>
      </c>
      <c r="B71" s="2" t="s">
        <v>2085</v>
      </c>
    </row>
    <row r="72" spans="1:2">
      <c r="A72" s="1" t="s">
        <v>899</v>
      </c>
      <c r="B72" s="2" t="s">
        <v>256</v>
      </c>
    </row>
    <row r="73" spans="1:2">
      <c r="A73" s="1" t="s">
        <v>184</v>
      </c>
      <c r="B73" s="2" t="s">
        <v>238</v>
      </c>
    </row>
    <row r="74" spans="1:2">
      <c r="A74" s="1" t="s">
        <v>157</v>
      </c>
      <c r="B74" s="2" t="s">
        <v>156</v>
      </c>
    </row>
    <row r="75" spans="1:2">
      <c r="A75" s="1" t="s">
        <v>2086</v>
      </c>
      <c r="B75" s="2" t="s">
        <v>2087</v>
      </c>
    </row>
    <row r="76" spans="1:2">
      <c r="A76" s="1" t="s">
        <v>2088</v>
      </c>
      <c r="B76" s="2" t="s">
        <v>2089</v>
      </c>
    </row>
    <row r="77" spans="1:2">
      <c r="A77" s="1" t="s">
        <v>63</v>
      </c>
      <c r="B77" s="2" t="s">
        <v>64</v>
      </c>
    </row>
    <row r="78" spans="1:2">
      <c r="A78" s="1" t="s">
        <v>60</v>
      </c>
      <c r="B78" s="2" t="s">
        <v>61</v>
      </c>
    </row>
    <row r="79" spans="1:2">
      <c r="A79" s="1" t="s">
        <v>2090</v>
      </c>
      <c r="B79" s="2" t="s">
        <v>2091</v>
      </c>
    </row>
    <row r="80" spans="1:2">
      <c r="A80" s="1" t="s">
        <v>284</v>
      </c>
      <c r="B80" s="2" t="s">
        <v>285</v>
      </c>
    </row>
    <row r="81" spans="1:2">
      <c r="A81" s="1" t="s">
        <v>2092</v>
      </c>
      <c r="B81" s="2" t="s">
        <v>2093</v>
      </c>
    </row>
    <row r="82" spans="1:2">
      <c r="A82" s="1" t="s">
        <v>2094</v>
      </c>
      <c r="B82" s="2" t="s">
        <v>2095</v>
      </c>
    </row>
    <row r="83" spans="1:2">
      <c r="A83" s="1" t="s">
        <v>2096</v>
      </c>
      <c r="B83" s="2" t="s">
        <v>2097</v>
      </c>
    </row>
    <row r="84" spans="1:2">
      <c r="A84" s="1" t="s">
        <v>2098</v>
      </c>
      <c r="B84" s="2" t="s">
        <v>2099</v>
      </c>
    </row>
    <row r="85" spans="1:2">
      <c r="A85" s="1" t="s">
        <v>2100</v>
      </c>
      <c r="B85" s="2" t="s">
        <v>2101</v>
      </c>
    </row>
    <row r="86" spans="1:2">
      <c r="A86" s="1" t="s">
        <v>2102</v>
      </c>
      <c r="B86" s="2" t="s">
        <v>2103</v>
      </c>
    </row>
    <row r="87" spans="1:2">
      <c r="A87" s="1" t="s">
        <v>2104</v>
      </c>
      <c r="B87" s="2" t="s">
        <v>2105</v>
      </c>
    </row>
    <row r="88" spans="1:2">
      <c r="A88" s="1" t="s">
        <v>2106</v>
      </c>
      <c r="B88" s="2" t="s">
        <v>2107</v>
      </c>
    </row>
    <row r="89" spans="1:2">
      <c r="A89" s="1" t="s">
        <v>2108</v>
      </c>
      <c r="B89" s="2" t="s">
        <v>2109</v>
      </c>
    </row>
    <row r="90" spans="1:2">
      <c r="A90" s="1" t="s">
        <v>2110</v>
      </c>
      <c r="B90" s="2" t="s">
        <v>2111</v>
      </c>
    </row>
    <row r="91" spans="1:2">
      <c r="A91" s="1" t="s">
        <v>2112</v>
      </c>
      <c r="B91" s="2" t="s">
        <v>2113</v>
      </c>
    </row>
    <row r="92" spans="1:2">
      <c r="A92" s="1" t="s">
        <v>2114</v>
      </c>
      <c r="B92" s="2" t="s">
        <v>2115</v>
      </c>
    </row>
    <row r="93" spans="1:2">
      <c r="A93" s="1" t="s">
        <v>2116</v>
      </c>
      <c r="B93" s="2" t="s">
        <v>2117</v>
      </c>
    </row>
    <row r="94" spans="1:2">
      <c r="A94" s="1" t="s">
        <v>2118</v>
      </c>
      <c r="B94" s="2" t="s">
        <v>2119</v>
      </c>
    </row>
    <row r="95" spans="1:2">
      <c r="A95" s="1" t="s">
        <v>2120</v>
      </c>
      <c r="B95" s="2" t="s">
        <v>2121</v>
      </c>
    </row>
    <row r="96" spans="1:2">
      <c r="A96" s="1" t="s">
        <v>2122</v>
      </c>
      <c r="B96" s="2" t="s">
        <v>2123</v>
      </c>
    </row>
    <row r="97" spans="1:2">
      <c r="A97" s="1" t="s">
        <v>2124</v>
      </c>
      <c r="B97" s="2" t="s">
        <v>2125</v>
      </c>
    </row>
    <row r="98" spans="1:2">
      <c r="A98" s="1" t="s">
        <v>2126</v>
      </c>
      <c r="B98" s="2" t="s">
        <v>2127</v>
      </c>
    </row>
    <row r="99" spans="1:2">
      <c r="A99" s="1" t="s">
        <v>2128</v>
      </c>
      <c r="B99" s="2" t="s">
        <v>2129</v>
      </c>
    </row>
    <row r="100" spans="1:2">
      <c r="A100" s="1" t="s">
        <v>2130</v>
      </c>
      <c r="B100" s="2" t="s">
        <v>2131</v>
      </c>
    </row>
    <row r="101" spans="1:2">
      <c r="A101" s="1" t="s">
        <v>2132</v>
      </c>
      <c r="B101" s="2" t="s">
        <v>2133</v>
      </c>
    </row>
    <row r="102" spans="1:2">
      <c r="A102" s="1" t="s">
        <v>2134</v>
      </c>
      <c r="B102" s="2" t="s">
        <v>2135</v>
      </c>
    </row>
    <row r="103" spans="1:2">
      <c r="A103" s="1" t="s">
        <v>2136</v>
      </c>
      <c r="B103" s="2" t="s">
        <v>2137</v>
      </c>
    </row>
    <row r="104" spans="1:2">
      <c r="A104" s="1" t="s">
        <v>2138</v>
      </c>
      <c r="B104" s="2" t="s">
        <v>2139</v>
      </c>
    </row>
    <row r="105" spans="1:2">
      <c r="A105" s="1" t="s">
        <v>2140</v>
      </c>
      <c r="B105" s="2" t="s">
        <v>2141</v>
      </c>
    </row>
    <row r="106" spans="1:2">
      <c r="A106" s="1" t="s">
        <v>2142</v>
      </c>
      <c r="B106" s="2" t="s">
        <v>2143</v>
      </c>
    </row>
    <row r="107" spans="1:2">
      <c r="A107" s="1" t="s">
        <v>2144</v>
      </c>
      <c r="B107" s="2" t="s">
        <v>2145</v>
      </c>
    </row>
    <row r="108" spans="1:2">
      <c r="A108" s="1" t="s">
        <v>2146</v>
      </c>
      <c r="B108" s="2" t="s">
        <v>2147</v>
      </c>
    </row>
    <row r="109" spans="1:2">
      <c r="A109" s="1" t="s">
        <v>2148</v>
      </c>
      <c r="B109" s="2" t="s">
        <v>2149</v>
      </c>
    </row>
    <row r="110" spans="1:2">
      <c r="A110" s="1" t="s">
        <v>2150</v>
      </c>
      <c r="B110" s="2" t="s">
        <v>2151</v>
      </c>
    </row>
    <row r="111" spans="1:2">
      <c r="A111" s="1" t="s">
        <v>2152</v>
      </c>
      <c r="B111" s="2" t="s">
        <v>2153</v>
      </c>
    </row>
    <row r="112" spans="1:2">
      <c r="A112" s="1" t="s">
        <v>2154</v>
      </c>
      <c r="B112" s="2" t="s">
        <v>2155</v>
      </c>
    </row>
    <row r="113" spans="1:2">
      <c r="A113" s="1" t="s">
        <v>2156</v>
      </c>
      <c r="B113" s="2" t="s">
        <v>2157</v>
      </c>
    </row>
    <row r="114" spans="1:2">
      <c r="A114" s="1" t="s">
        <v>2158</v>
      </c>
      <c r="B114" s="2" t="s">
        <v>2159</v>
      </c>
    </row>
    <row r="115" spans="1:2">
      <c r="A115" s="1" t="s">
        <v>82</v>
      </c>
      <c r="B115" s="2" t="s">
        <v>83</v>
      </c>
    </row>
    <row r="116" spans="1:2">
      <c r="A116" s="1" t="s">
        <v>2160</v>
      </c>
      <c r="B116" s="2" t="s">
        <v>2161</v>
      </c>
    </row>
    <row r="117" spans="1:2">
      <c r="A117" s="1" t="s">
        <v>1628</v>
      </c>
      <c r="B117" s="2" t="s">
        <v>1629</v>
      </c>
    </row>
    <row r="118" spans="1:2">
      <c r="A118" s="1" t="s">
        <v>2162</v>
      </c>
      <c r="B118" s="2" t="s">
        <v>2163</v>
      </c>
    </row>
    <row r="119" spans="1:2">
      <c r="A119" s="1" t="s">
        <v>2164</v>
      </c>
      <c r="B119" s="2" t="s">
        <v>2165</v>
      </c>
    </row>
    <row r="120" spans="1:2">
      <c r="A120" s="1" t="s">
        <v>2166</v>
      </c>
      <c r="B120" s="2" t="s">
        <v>2167</v>
      </c>
    </row>
    <row r="121" spans="1:2">
      <c r="A121" s="1" t="s">
        <v>2168</v>
      </c>
      <c r="B121" s="2" t="s">
        <v>2169</v>
      </c>
    </row>
    <row r="122" spans="1:2">
      <c r="A122" s="1" t="s">
        <v>2170</v>
      </c>
      <c r="B122" s="2" t="s">
        <v>2171</v>
      </c>
    </row>
    <row r="123" spans="1:2">
      <c r="A123" s="1" t="s">
        <v>2172</v>
      </c>
      <c r="B123" s="2" t="s">
        <v>2173</v>
      </c>
    </row>
    <row r="124" spans="1:2">
      <c r="A124" s="1" t="s">
        <v>2174</v>
      </c>
      <c r="B124" s="2" t="s">
        <v>2175</v>
      </c>
    </row>
    <row r="125" spans="1:2">
      <c r="A125" s="1" t="s">
        <v>2176</v>
      </c>
      <c r="B125" s="2" t="s">
        <v>2177</v>
      </c>
    </row>
    <row r="126" spans="1:2">
      <c r="A126" s="1" t="s">
        <v>2178</v>
      </c>
      <c r="B126" s="2" t="s">
        <v>2179</v>
      </c>
    </row>
    <row r="127" spans="1:2">
      <c r="A127" s="1" t="s">
        <v>2180</v>
      </c>
      <c r="B127" s="2" t="s">
        <v>2181</v>
      </c>
    </row>
    <row r="128" spans="1:2">
      <c r="A128" s="1" t="s">
        <v>2182</v>
      </c>
      <c r="B128" s="2" t="s">
        <v>2183</v>
      </c>
    </row>
    <row r="129" spans="1:2">
      <c r="A129" s="1" t="s">
        <v>2184</v>
      </c>
      <c r="B129" s="2" t="s">
        <v>2185</v>
      </c>
    </row>
    <row r="130" spans="1:2">
      <c r="A130" s="1" t="s">
        <v>2186</v>
      </c>
      <c r="B130" s="2" t="s">
        <v>2187</v>
      </c>
    </row>
    <row r="131" spans="1:2">
      <c r="A131" s="1" t="s">
        <v>2188</v>
      </c>
      <c r="B131" s="2" t="s">
        <v>2189</v>
      </c>
    </row>
    <row r="132" spans="1:2">
      <c r="A132" s="1" t="s">
        <v>2190</v>
      </c>
      <c r="B132" s="2" t="s">
        <v>2191</v>
      </c>
    </row>
    <row r="133" spans="1:2">
      <c r="A133" s="1" t="s">
        <v>2192</v>
      </c>
      <c r="B133" s="2" t="s">
        <v>2193</v>
      </c>
    </row>
    <row r="134" spans="1:2">
      <c r="A134" s="1" t="s">
        <v>2194</v>
      </c>
      <c r="B134" s="2" t="s">
        <v>2195</v>
      </c>
    </row>
    <row r="135" spans="1:2">
      <c r="A135" s="1" t="s">
        <v>2196</v>
      </c>
      <c r="B135" s="2" t="s">
        <v>2197</v>
      </c>
    </row>
    <row r="136" spans="1:2">
      <c r="A136" s="1" t="s">
        <v>2198</v>
      </c>
      <c r="B136" s="2" t="s">
        <v>2199</v>
      </c>
    </row>
    <row r="137" spans="1:2">
      <c r="A137" s="1" t="s">
        <v>2200</v>
      </c>
      <c r="B137" s="2" t="s">
        <v>2201</v>
      </c>
    </row>
    <row r="138" spans="1:2">
      <c r="A138" s="1" t="s">
        <v>2202</v>
      </c>
      <c r="B138" s="2" t="s">
        <v>2203</v>
      </c>
    </row>
    <row r="139" spans="1:2">
      <c r="A139" s="1" t="s">
        <v>2204</v>
      </c>
      <c r="B139" s="2" t="s">
        <v>2205</v>
      </c>
    </row>
    <row r="140" spans="1:2">
      <c r="A140" s="1" t="s">
        <v>2206</v>
      </c>
      <c r="B140" s="2" t="s">
        <v>2207</v>
      </c>
    </row>
    <row r="141" spans="1:2">
      <c r="A141" s="1" t="s">
        <v>2208</v>
      </c>
      <c r="B141" s="2" t="s">
        <v>2209</v>
      </c>
    </row>
    <row r="142" spans="1:2">
      <c r="A142" s="1" t="s">
        <v>2210</v>
      </c>
      <c r="B142" s="2" t="s">
        <v>2211</v>
      </c>
    </row>
    <row r="143" spans="1:2">
      <c r="A143" s="1" t="s">
        <v>2212</v>
      </c>
      <c r="B143" s="2" t="s">
        <v>2213</v>
      </c>
    </row>
    <row r="144" spans="1:2">
      <c r="A144" s="1" t="s">
        <v>2214</v>
      </c>
      <c r="B144" s="2" t="s">
        <v>2215</v>
      </c>
    </row>
    <row r="145" spans="1:2">
      <c r="A145" s="1" t="s">
        <v>2216</v>
      </c>
      <c r="B145" s="2" t="s">
        <v>2217</v>
      </c>
    </row>
    <row r="146" spans="1:2">
      <c r="A146" s="1" t="s">
        <v>560</v>
      </c>
      <c r="B146" s="2" t="s">
        <v>561</v>
      </c>
    </row>
    <row r="147" spans="1:2">
      <c r="A147" s="1" t="s">
        <v>610</v>
      </c>
      <c r="B147" s="2" t="s">
        <v>611</v>
      </c>
    </row>
    <row r="148" spans="1:2">
      <c r="A148" s="1" t="s">
        <v>171</v>
      </c>
      <c r="B148" s="2" t="s">
        <v>345</v>
      </c>
    </row>
    <row r="149" spans="1:2">
      <c r="A149" s="1" t="s">
        <v>2218</v>
      </c>
      <c r="B149" s="2" t="s">
        <v>2219</v>
      </c>
    </row>
    <row r="150" spans="1:2">
      <c r="A150" s="1" t="s">
        <v>500</v>
      </c>
      <c r="B150" s="2" t="s">
        <v>501</v>
      </c>
    </row>
    <row r="151" spans="1:2">
      <c r="A151" s="1" t="s">
        <v>1551</v>
      </c>
      <c r="B151" s="2" t="s">
        <v>1552</v>
      </c>
    </row>
    <row r="152" spans="1:2">
      <c r="A152" s="1" t="s">
        <v>2220</v>
      </c>
      <c r="B152" s="2" t="s">
        <v>2221</v>
      </c>
    </row>
    <row r="153" spans="1:2">
      <c r="A153" s="1" t="s">
        <v>2222</v>
      </c>
      <c r="B153" s="2" t="s">
        <v>2223</v>
      </c>
    </row>
    <row r="154" spans="1:2">
      <c r="A154" s="1" t="s">
        <v>2224</v>
      </c>
      <c r="B154" s="2" t="s">
        <v>2225</v>
      </c>
    </row>
    <row r="155" spans="1:2">
      <c r="A155" s="1" t="s">
        <v>1015</v>
      </c>
      <c r="B155" s="2" t="s">
        <v>1016</v>
      </c>
    </row>
    <row r="156" spans="1:2">
      <c r="A156" s="1" t="s">
        <v>2226</v>
      </c>
      <c r="B156" s="2" t="s">
        <v>2227</v>
      </c>
    </row>
    <row r="157" spans="1:2">
      <c r="A157" s="1" t="s">
        <v>2228</v>
      </c>
      <c r="B157" s="2" t="s">
        <v>2229</v>
      </c>
    </row>
    <row r="158" spans="1:2">
      <c r="A158" s="1" t="s">
        <v>2230</v>
      </c>
      <c r="B158" s="2" t="s">
        <v>2231</v>
      </c>
    </row>
    <row r="159" spans="1:2">
      <c r="A159" s="1" t="s">
        <v>2232</v>
      </c>
      <c r="B159" s="2" t="s">
        <v>2233</v>
      </c>
    </row>
    <row r="160" spans="1:2">
      <c r="A160" s="1" t="s">
        <v>2234</v>
      </c>
      <c r="B160" s="2" t="s">
        <v>2235</v>
      </c>
    </row>
    <row r="161" spans="1:2">
      <c r="A161" s="1" t="s">
        <v>2236</v>
      </c>
      <c r="B161" s="2" t="s">
        <v>2237</v>
      </c>
    </row>
    <row r="162" spans="1:2">
      <c r="A162" s="1" t="s">
        <v>2238</v>
      </c>
      <c r="B162" s="2" t="s">
        <v>2239</v>
      </c>
    </row>
    <row r="163" spans="1:2">
      <c r="A163" s="1" t="s">
        <v>608</v>
      </c>
      <c r="B163" s="2" t="s">
        <v>2240</v>
      </c>
    </row>
    <row r="164" spans="1:2">
      <c r="A164" s="1" t="s">
        <v>2241</v>
      </c>
      <c r="B164" s="2" t="s">
        <v>2242</v>
      </c>
    </row>
    <row r="165" spans="1:2">
      <c r="A165" s="1" t="s">
        <v>2243</v>
      </c>
      <c r="B165" s="2" t="s">
        <v>2244</v>
      </c>
    </row>
    <row r="166" spans="1:2">
      <c r="A166" s="1" t="s">
        <v>2245</v>
      </c>
      <c r="B166" s="2" t="s">
        <v>2246</v>
      </c>
    </row>
    <row r="167" spans="1:2">
      <c r="A167" s="1" t="s">
        <v>2247</v>
      </c>
      <c r="B167" s="2" t="s">
        <v>2248</v>
      </c>
    </row>
    <row r="168" spans="1:2">
      <c r="A168" s="1" t="s">
        <v>2249</v>
      </c>
      <c r="B168" s="2" t="s">
        <v>2250</v>
      </c>
    </row>
    <row r="169" spans="1:2">
      <c r="A169" s="1" t="s">
        <v>2251</v>
      </c>
      <c r="B169" s="2" t="s">
        <v>2252</v>
      </c>
    </row>
    <row r="170" spans="1:2">
      <c r="A170" s="1" t="s">
        <v>2253</v>
      </c>
      <c r="B170" s="2" t="s">
        <v>2254</v>
      </c>
    </row>
    <row r="171" spans="1:2">
      <c r="A171" s="1" t="s">
        <v>2255</v>
      </c>
      <c r="B171" s="2" t="s">
        <v>2256</v>
      </c>
    </row>
    <row r="172" spans="1:2">
      <c r="A172" s="1" t="s">
        <v>2257</v>
      </c>
      <c r="B172" s="2" t="s">
        <v>2258</v>
      </c>
    </row>
    <row r="173" spans="1:2">
      <c r="A173" s="1" t="s">
        <v>2259</v>
      </c>
      <c r="B173" s="2" t="s">
        <v>2260</v>
      </c>
    </row>
    <row r="174" spans="1:2">
      <c r="A174" s="1" t="s">
        <v>2261</v>
      </c>
      <c r="B174" s="2" t="s">
        <v>2262</v>
      </c>
    </row>
    <row r="175" spans="1:2">
      <c r="A175" s="1" t="s">
        <v>2263</v>
      </c>
      <c r="B175" s="2" t="s">
        <v>2264</v>
      </c>
    </row>
    <row r="176" spans="1:2">
      <c r="A176" s="1" t="s">
        <v>173</v>
      </c>
      <c r="B176" s="2" t="s">
        <v>172</v>
      </c>
    </row>
    <row r="177" spans="1:2">
      <c r="A177" s="1" t="s">
        <v>2265</v>
      </c>
      <c r="B177" s="2" t="s">
        <v>2266</v>
      </c>
    </row>
    <row r="178" spans="1:2">
      <c r="A178" s="1" t="s">
        <v>2267</v>
      </c>
      <c r="B178" s="2" t="s">
        <v>2268</v>
      </c>
    </row>
    <row r="179" spans="1:2">
      <c r="A179" s="1" t="s">
        <v>2269</v>
      </c>
      <c r="B179" s="2" t="s">
        <v>2270</v>
      </c>
    </row>
    <row r="180" spans="1:2">
      <c r="A180" s="1" t="s">
        <v>2271</v>
      </c>
      <c r="B180" s="2" t="s">
        <v>2272</v>
      </c>
    </row>
    <row r="181" spans="1:2">
      <c r="A181" s="1" t="s">
        <v>2273</v>
      </c>
      <c r="B181" s="2" t="s">
        <v>2274</v>
      </c>
    </row>
    <row r="182" spans="1:2">
      <c r="A182" s="1" t="s">
        <v>2275</v>
      </c>
      <c r="B182" s="2" t="s">
        <v>2276</v>
      </c>
    </row>
    <row r="183" spans="1:2">
      <c r="A183" s="1" t="s">
        <v>2277</v>
      </c>
      <c r="B183" s="2" t="s">
        <v>2278</v>
      </c>
    </row>
    <row r="184" spans="1:2">
      <c r="A184" s="1" t="s">
        <v>2279</v>
      </c>
      <c r="B184" s="2" t="s">
        <v>2280</v>
      </c>
    </row>
    <row r="185" spans="1:2">
      <c r="A185" s="1" t="s">
        <v>2281</v>
      </c>
      <c r="B185" s="2" t="s">
        <v>2282</v>
      </c>
    </row>
    <row r="186" spans="1:2">
      <c r="A186" s="1" t="s">
        <v>2283</v>
      </c>
      <c r="B186" s="2" t="s">
        <v>2284</v>
      </c>
    </row>
    <row r="187" spans="1:2">
      <c r="A187" s="1" t="s">
        <v>2285</v>
      </c>
      <c r="B187" s="2" t="s">
        <v>2286</v>
      </c>
    </row>
    <row r="188" spans="1:2">
      <c r="A188" s="1" t="s">
        <v>2287</v>
      </c>
      <c r="B188" s="2" t="s">
        <v>2288</v>
      </c>
    </row>
    <row r="189" spans="1:2">
      <c r="A189" s="1" t="s">
        <v>324</v>
      </c>
      <c r="B189" s="2" t="s">
        <v>325</v>
      </c>
    </row>
    <row r="190" spans="1:2">
      <c r="A190" s="1" t="s">
        <v>2289</v>
      </c>
      <c r="B190" s="2" t="s">
        <v>2290</v>
      </c>
    </row>
    <row r="191" spans="1:2">
      <c r="A191" s="1" t="s">
        <v>2291</v>
      </c>
      <c r="B191" s="2" t="s">
        <v>2292</v>
      </c>
    </row>
    <row r="192" spans="1:2">
      <c r="A192" s="1" t="s">
        <v>2293</v>
      </c>
      <c r="B192" s="2" t="s">
        <v>2294</v>
      </c>
    </row>
    <row r="193" spans="1:2">
      <c r="A193" s="1" t="s">
        <v>2295</v>
      </c>
      <c r="B193" s="2" t="s">
        <v>2296</v>
      </c>
    </row>
    <row r="194" spans="1:2">
      <c r="A194" s="1" t="s">
        <v>2297</v>
      </c>
      <c r="B194" s="2" t="s">
        <v>2298</v>
      </c>
    </row>
    <row r="195" spans="1:2">
      <c r="A195" s="1" t="s">
        <v>2299</v>
      </c>
      <c r="B195" s="2" t="s">
        <v>2300</v>
      </c>
    </row>
    <row r="196" spans="1:2">
      <c r="A196" s="1" t="s">
        <v>2301</v>
      </c>
      <c r="B196" s="2" t="s">
        <v>2302</v>
      </c>
    </row>
    <row r="197" spans="1:2">
      <c r="A197" s="1" t="s">
        <v>2303</v>
      </c>
      <c r="B197" s="2" t="s">
        <v>2304</v>
      </c>
    </row>
    <row r="198" spans="1:2">
      <c r="A198" s="1" t="s">
        <v>2305</v>
      </c>
      <c r="B198" s="2" t="s">
        <v>2306</v>
      </c>
    </row>
    <row r="199" spans="1:2">
      <c r="A199" s="1" t="s">
        <v>2307</v>
      </c>
      <c r="B199" s="2" t="s">
        <v>2308</v>
      </c>
    </row>
    <row r="200" spans="1:2">
      <c r="A200" s="1" t="s">
        <v>2309</v>
      </c>
      <c r="B200" s="2" t="s">
        <v>2310</v>
      </c>
    </row>
    <row r="201" spans="1:2">
      <c r="A201" s="1" t="s">
        <v>2311</v>
      </c>
      <c r="B201" s="2" t="s">
        <v>2312</v>
      </c>
    </row>
    <row r="202" spans="1:2">
      <c r="A202" s="1" t="s">
        <v>2313</v>
      </c>
      <c r="B202" s="2" t="s">
        <v>2314</v>
      </c>
    </row>
    <row r="203" spans="1:2">
      <c r="A203" s="1" t="s">
        <v>2315</v>
      </c>
      <c r="B203" s="2" t="s">
        <v>2316</v>
      </c>
    </row>
    <row r="204" spans="1:2">
      <c r="A204" s="1" t="s">
        <v>2317</v>
      </c>
      <c r="B204" s="2" t="s">
        <v>2318</v>
      </c>
    </row>
    <row r="205" spans="1:2">
      <c r="A205" s="1" t="s">
        <v>2319</v>
      </c>
      <c r="B205" s="2" t="s">
        <v>2320</v>
      </c>
    </row>
    <row r="206" spans="1:2">
      <c r="A206" s="1" t="s">
        <v>846</v>
      </c>
      <c r="B206" s="2" t="s">
        <v>847</v>
      </c>
    </row>
    <row r="207" spans="1:2">
      <c r="A207" s="1" t="s">
        <v>405</v>
      </c>
      <c r="B207" s="2" t="s">
        <v>244</v>
      </c>
    </row>
    <row r="208" spans="1:2">
      <c r="A208" s="1" t="s">
        <v>52</v>
      </c>
      <c r="B208" s="2" t="s">
        <v>53</v>
      </c>
    </row>
    <row r="209" spans="1:2">
      <c r="A209" s="1" t="s">
        <v>291</v>
      </c>
      <c r="B209" s="2" t="s">
        <v>292</v>
      </c>
    </row>
    <row r="210" spans="1:2">
      <c r="A210" s="1" t="s">
        <v>1927</v>
      </c>
      <c r="B210" s="2" t="s">
        <v>1928</v>
      </c>
    </row>
    <row r="211" spans="1:2">
      <c r="A211" s="1" t="s">
        <v>315</v>
      </c>
      <c r="B211" s="2" t="s">
        <v>416</v>
      </c>
    </row>
    <row r="212" spans="1:2">
      <c r="A212" s="1" t="s">
        <v>1621</v>
      </c>
      <c r="B212" s="2" t="s">
        <v>1622</v>
      </c>
    </row>
    <row r="213" spans="1:2">
      <c r="A213" s="1" t="s">
        <v>1288</v>
      </c>
      <c r="B213" s="2" t="s">
        <v>1289</v>
      </c>
    </row>
    <row r="214" spans="1:2">
      <c r="A214" s="1" t="s">
        <v>1894</v>
      </c>
      <c r="B214" s="2" t="s">
        <v>1895</v>
      </c>
    </row>
    <row r="215" spans="1:2">
      <c r="A215" s="1" t="s">
        <v>179</v>
      </c>
      <c r="B215" s="2" t="s">
        <v>1011</v>
      </c>
    </row>
    <row r="216" spans="1:2">
      <c r="A216" s="1" t="s">
        <v>2321</v>
      </c>
      <c r="B216" s="2" t="s">
        <v>2322</v>
      </c>
    </row>
    <row r="217" spans="1:2">
      <c r="A217" s="1" t="s">
        <v>2323</v>
      </c>
      <c r="B217" s="2" t="s">
        <v>2324</v>
      </c>
    </row>
    <row r="218" spans="1:2">
      <c r="A218" s="1" t="s">
        <v>2325</v>
      </c>
      <c r="B218" s="2" t="s">
        <v>2326</v>
      </c>
    </row>
    <row r="219" spans="1:2">
      <c r="A219" s="1" t="s">
        <v>2327</v>
      </c>
      <c r="B219" s="2" t="s">
        <v>2328</v>
      </c>
    </row>
    <row r="220" spans="1:2">
      <c r="A220" s="1" t="s">
        <v>2329</v>
      </c>
      <c r="B220" s="2" t="s">
        <v>2330</v>
      </c>
    </row>
    <row r="221" spans="1:2">
      <c r="A221" s="1" t="s">
        <v>1851</v>
      </c>
      <c r="B221" s="2" t="s">
        <v>1852</v>
      </c>
    </row>
    <row r="222" spans="1:2">
      <c r="A222" s="1" t="s">
        <v>1501</v>
      </c>
      <c r="B222" s="2" t="s">
        <v>1931</v>
      </c>
    </row>
    <row r="223" spans="1:2">
      <c r="A223" s="1" t="s">
        <v>2331</v>
      </c>
      <c r="B223" s="2" t="s">
        <v>2332</v>
      </c>
    </row>
    <row r="224" spans="1:2">
      <c r="A224" s="1" t="s">
        <v>1919</v>
      </c>
      <c r="B224" s="2" t="s">
        <v>1920</v>
      </c>
    </row>
    <row r="225" spans="1:2">
      <c r="A225" s="1" t="s">
        <v>1021</v>
      </c>
      <c r="B225" s="2" t="s">
        <v>1320</v>
      </c>
    </row>
    <row r="226" spans="1:2">
      <c r="A226" s="1" t="s">
        <v>2333</v>
      </c>
      <c r="B226" s="2" t="s">
        <v>2334</v>
      </c>
    </row>
    <row r="227" spans="1:2">
      <c r="A227" s="1" t="s">
        <v>2335</v>
      </c>
      <c r="B227" s="2" t="s">
        <v>2336</v>
      </c>
    </row>
    <row r="228" spans="1:2">
      <c r="A228" s="1" t="s">
        <v>2337</v>
      </c>
      <c r="B228" s="2" t="s">
        <v>2338</v>
      </c>
    </row>
    <row r="229" spans="1:2">
      <c r="A229" s="1" t="s">
        <v>2339</v>
      </c>
      <c r="B229" s="2" t="s">
        <v>2340</v>
      </c>
    </row>
    <row r="230" spans="1:2">
      <c r="A230" s="1" t="s">
        <v>2341</v>
      </c>
      <c r="B230" s="2" t="s">
        <v>2342</v>
      </c>
    </row>
    <row r="231" spans="1:2">
      <c r="A231" s="1" t="s">
        <v>2343</v>
      </c>
      <c r="B231" s="2" t="s">
        <v>2344</v>
      </c>
    </row>
    <row r="232" spans="1:2">
      <c r="A232" s="1" t="s">
        <v>2345</v>
      </c>
      <c r="B232" s="2" t="s">
        <v>2346</v>
      </c>
    </row>
    <row r="233" spans="1:2">
      <c r="A233" s="1" t="s">
        <v>175</v>
      </c>
      <c r="B233" s="2" t="s">
        <v>174</v>
      </c>
    </row>
    <row r="234" spans="1:2">
      <c r="A234" s="1" t="s">
        <v>2347</v>
      </c>
      <c r="B234" s="2" t="s">
        <v>2348</v>
      </c>
    </row>
    <row r="235" spans="1:2">
      <c r="A235" s="1" t="s">
        <v>2349</v>
      </c>
      <c r="B235" s="2" t="s">
        <v>2350</v>
      </c>
    </row>
    <row r="236" spans="1:2">
      <c r="A236" s="1" t="s">
        <v>2351</v>
      </c>
      <c r="B236" s="2" t="s">
        <v>2352</v>
      </c>
    </row>
    <row r="237" spans="1:2">
      <c r="A237" s="1" t="s">
        <v>2353</v>
      </c>
      <c r="B237" s="2" t="s">
        <v>2354</v>
      </c>
    </row>
    <row r="238" spans="1:2">
      <c r="A238" s="1" t="s">
        <v>2355</v>
      </c>
      <c r="B238" s="2" t="s">
        <v>2356</v>
      </c>
    </row>
    <row r="239" spans="1:2">
      <c r="A239" s="1" t="s">
        <v>2357</v>
      </c>
      <c r="B239" s="2" t="s">
        <v>2358</v>
      </c>
    </row>
    <row r="240" spans="1:2">
      <c r="A240" s="1" t="s">
        <v>2359</v>
      </c>
      <c r="B240" s="2" t="s">
        <v>2360</v>
      </c>
    </row>
    <row r="241" spans="1:2">
      <c r="A241" s="1" t="s">
        <v>2361</v>
      </c>
      <c r="B241" s="2" t="s">
        <v>2362</v>
      </c>
    </row>
    <row r="242" spans="1:2">
      <c r="A242" s="1" t="s">
        <v>2363</v>
      </c>
      <c r="B242" s="2" t="s">
        <v>2364</v>
      </c>
    </row>
    <row r="243" spans="1:2">
      <c r="A243" s="1" t="s">
        <v>2365</v>
      </c>
      <c r="B243" s="2" t="s">
        <v>2366</v>
      </c>
    </row>
    <row r="244" spans="1:2">
      <c r="A244" s="1" t="s">
        <v>2367</v>
      </c>
      <c r="B244" s="2" t="s">
        <v>2368</v>
      </c>
    </row>
    <row r="245" spans="1:2">
      <c r="A245" s="1" t="s">
        <v>2369</v>
      </c>
      <c r="B245" s="2" t="s">
        <v>2370</v>
      </c>
    </row>
    <row r="246" spans="1:2">
      <c r="A246" s="1" t="s">
        <v>2371</v>
      </c>
      <c r="B246" s="2" t="s">
        <v>2372</v>
      </c>
    </row>
    <row r="247" spans="1:2">
      <c r="A247" s="1" t="s">
        <v>2373</v>
      </c>
      <c r="B247" s="2" t="s">
        <v>2374</v>
      </c>
    </row>
    <row r="248" spans="1:2">
      <c r="A248" s="1" t="s">
        <v>844</v>
      </c>
      <c r="B248" s="2" t="s">
        <v>845</v>
      </c>
    </row>
    <row r="249" spans="1:2">
      <c r="A249" s="1" t="s">
        <v>85</v>
      </c>
      <c r="B249" s="2" t="s">
        <v>86</v>
      </c>
    </row>
    <row r="250" spans="1:2">
      <c r="A250" s="1" t="s">
        <v>2375</v>
      </c>
      <c r="B250" s="2" t="s">
        <v>2376</v>
      </c>
    </row>
    <row r="251" spans="1:2">
      <c r="A251" s="1" t="s">
        <v>2377</v>
      </c>
      <c r="B251" s="2" t="s">
        <v>2378</v>
      </c>
    </row>
    <row r="252" spans="1:2">
      <c r="A252" s="1" t="s">
        <v>2379</v>
      </c>
      <c r="B252" s="2" t="s">
        <v>2380</v>
      </c>
    </row>
    <row r="253" spans="1:2">
      <c r="A253" s="1" t="s">
        <v>2381</v>
      </c>
      <c r="B253" s="2" t="s">
        <v>2382</v>
      </c>
    </row>
    <row r="254" spans="1:2">
      <c r="A254" s="1" t="s">
        <v>2383</v>
      </c>
      <c r="B254" s="2" t="s">
        <v>2384</v>
      </c>
    </row>
    <row r="255" spans="1:2">
      <c r="A255" s="1" t="s">
        <v>2385</v>
      </c>
      <c r="B255" s="2" t="s">
        <v>2386</v>
      </c>
    </row>
    <row r="256" spans="1:2">
      <c r="A256" s="1" t="s">
        <v>2387</v>
      </c>
      <c r="B256" s="2" t="s">
        <v>2388</v>
      </c>
    </row>
    <row r="257" spans="1:2">
      <c r="A257" s="1" t="s">
        <v>2389</v>
      </c>
      <c r="B257" s="2" t="s">
        <v>2390</v>
      </c>
    </row>
    <row r="258" spans="1:2">
      <c r="A258" s="1" t="s">
        <v>1736</v>
      </c>
      <c r="B258" s="2" t="s">
        <v>1737</v>
      </c>
    </row>
    <row r="259" spans="1:2">
      <c r="A259" s="1" t="s">
        <v>2391</v>
      </c>
      <c r="B259" s="2" t="s">
        <v>2392</v>
      </c>
    </row>
    <row r="260" spans="1:2">
      <c r="A260" s="1" t="s">
        <v>2393</v>
      </c>
      <c r="B260" s="2" t="s">
        <v>2394</v>
      </c>
    </row>
    <row r="261" spans="1:2">
      <c r="A261" s="1" t="s">
        <v>1887</v>
      </c>
      <c r="B261" s="2" t="s">
        <v>1888</v>
      </c>
    </row>
    <row r="262" spans="1:2">
      <c r="A262" s="1" t="s">
        <v>2395</v>
      </c>
      <c r="B262" s="2" t="s">
        <v>2396</v>
      </c>
    </row>
    <row r="263" spans="1:2">
      <c r="A263" s="1" t="s">
        <v>1262</v>
      </c>
      <c r="B263" s="2" t="s">
        <v>1263</v>
      </c>
    </row>
    <row r="264" spans="1:2">
      <c r="A264" s="1" t="s">
        <v>2397</v>
      </c>
      <c r="B264" s="2" t="s">
        <v>2398</v>
      </c>
    </row>
    <row r="265" spans="1:2">
      <c r="A265" s="1" t="s">
        <v>1555</v>
      </c>
      <c r="B265" s="2" t="s">
        <v>1556</v>
      </c>
    </row>
    <row r="266" spans="1:2">
      <c r="A266" s="1" t="s">
        <v>2399</v>
      </c>
      <c r="B266" s="2" t="s">
        <v>2400</v>
      </c>
    </row>
    <row r="267" spans="1:2">
      <c r="A267" s="1" t="s">
        <v>141</v>
      </c>
      <c r="B267" s="2" t="s">
        <v>142</v>
      </c>
    </row>
    <row r="268" spans="1:2">
      <c r="A268" s="1" t="s">
        <v>2401</v>
      </c>
      <c r="B268" s="2" t="s">
        <v>2402</v>
      </c>
    </row>
    <row r="269" spans="1:2">
      <c r="A269" s="1" t="s">
        <v>2403</v>
      </c>
      <c r="B269" s="2" t="s">
        <v>2404</v>
      </c>
    </row>
    <row r="270" spans="1:2">
      <c r="A270" s="1" t="s">
        <v>2405</v>
      </c>
      <c r="B270" s="2" t="s">
        <v>2406</v>
      </c>
    </row>
    <row r="271" spans="1:2">
      <c r="A271" s="1" t="s">
        <v>2407</v>
      </c>
      <c r="B271" s="2" t="s">
        <v>2408</v>
      </c>
    </row>
    <row r="272" spans="1:2">
      <c r="A272" s="1" t="s">
        <v>2409</v>
      </c>
      <c r="B272" s="2" t="s">
        <v>2410</v>
      </c>
    </row>
    <row r="273" spans="1:2">
      <c r="A273" s="1" t="s">
        <v>2411</v>
      </c>
      <c r="B273" s="2" t="s">
        <v>2412</v>
      </c>
    </row>
    <row r="274" spans="1:2">
      <c r="A274" s="1" t="s">
        <v>2413</v>
      </c>
      <c r="B274" s="2" t="s">
        <v>2414</v>
      </c>
    </row>
    <row r="275" spans="1:2">
      <c r="A275" s="1" t="s">
        <v>442</v>
      </c>
      <c r="B275" s="2" t="s">
        <v>443</v>
      </c>
    </row>
    <row r="276" spans="1:2">
      <c r="A276" s="1" t="s">
        <v>2415</v>
      </c>
      <c r="B276" s="2" t="s">
        <v>2416</v>
      </c>
    </row>
    <row r="277" spans="1:2">
      <c r="A277" s="1" t="s">
        <v>2417</v>
      </c>
      <c r="B277" s="2" t="s">
        <v>2418</v>
      </c>
    </row>
    <row r="278" spans="1:2">
      <c r="A278" s="1" t="s">
        <v>2419</v>
      </c>
      <c r="B278" s="2" t="s">
        <v>2420</v>
      </c>
    </row>
    <row r="279" spans="1:2">
      <c r="A279" s="1" t="s">
        <v>2421</v>
      </c>
      <c r="B279" s="2" t="s">
        <v>2422</v>
      </c>
    </row>
    <row r="280" spans="1:2">
      <c r="A280" s="1" t="s">
        <v>2423</v>
      </c>
      <c r="B280" s="2" t="s">
        <v>2424</v>
      </c>
    </row>
    <row r="281" spans="1:2">
      <c r="A281" s="1" t="s">
        <v>2425</v>
      </c>
      <c r="B281" s="2" t="s">
        <v>2426</v>
      </c>
    </row>
    <row r="282" spans="1:2">
      <c r="A282" s="1" t="s">
        <v>2427</v>
      </c>
      <c r="B282" s="2" t="s">
        <v>2428</v>
      </c>
    </row>
    <row r="283" spans="1:2">
      <c r="A283" s="1" t="s">
        <v>2429</v>
      </c>
      <c r="B283" s="2" t="s">
        <v>2430</v>
      </c>
    </row>
    <row r="284" spans="1:2">
      <c r="A284" s="1" t="s">
        <v>2431</v>
      </c>
      <c r="B284" s="2" t="s">
        <v>2432</v>
      </c>
    </row>
    <row r="285" spans="1:2">
      <c r="A285" s="1" t="s">
        <v>2433</v>
      </c>
      <c r="B285" s="2" t="s">
        <v>2434</v>
      </c>
    </row>
    <row r="286" spans="1:2">
      <c r="A286" s="1" t="s">
        <v>2435</v>
      </c>
      <c r="B286" s="2" t="s">
        <v>2436</v>
      </c>
    </row>
    <row r="287" spans="1:2">
      <c r="A287" s="1" t="s">
        <v>2437</v>
      </c>
      <c r="B287" s="2" t="s">
        <v>2438</v>
      </c>
    </row>
    <row r="288" spans="1:2">
      <c r="A288" s="1" t="s">
        <v>2439</v>
      </c>
      <c r="B288" s="2" t="s">
        <v>2440</v>
      </c>
    </row>
    <row r="289" spans="1:2">
      <c r="A289" s="1" t="s">
        <v>2441</v>
      </c>
      <c r="B289" s="2" t="s">
        <v>2442</v>
      </c>
    </row>
    <row r="290" spans="1:2">
      <c r="A290" s="1" t="s">
        <v>2443</v>
      </c>
      <c r="B290" s="2" t="s">
        <v>2444</v>
      </c>
    </row>
    <row r="291" spans="1:2">
      <c r="A291" s="1" t="s">
        <v>2445</v>
      </c>
      <c r="B291" s="2" t="s">
        <v>2446</v>
      </c>
    </row>
    <row r="292" spans="1:2">
      <c r="A292" s="1" t="s">
        <v>2447</v>
      </c>
      <c r="B292" s="2" t="s">
        <v>2448</v>
      </c>
    </row>
    <row r="293" spans="1:2">
      <c r="A293" s="1" t="s">
        <v>2449</v>
      </c>
      <c r="B293" s="2" t="s">
        <v>2450</v>
      </c>
    </row>
    <row r="294" spans="1:2">
      <c r="A294" s="1" t="s">
        <v>2451</v>
      </c>
      <c r="B294" s="2" t="s">
        <v>2452</v>
      </c>
    </row>
    <row r="295" spans="1:2">
      <c r="A295" s="1" t="s">
        <v>2453</v>
      </c>
      <c r="B295" s="2" t="s">
        <v>2454</v>
      </c>
    </row>
    <row r="296" spans="1:2">
      <c r="A296" s="1" t="s">
        <v>2455</v>
      </c>
      <c r="B296" s="2" t="s">
        <v>2456</v>
      </c>
    </row>
    <row r="297" spans="1:2">
      <c r="A297" s="1" t="s">
        <v>2457</v>
      </c>
      <c r="B297" s="2" t="s">
        <v>2458</v>
      </c>
    </row>
    <row r="298" spans="1:2">
      <c r="A298" s="1" t="s">
        <v>2459</v>
      </c>
      <c r="B298" s="2" t="s">
        <v>2460</v>
      </c>
    </row>
    <row r="299" spans="1:2">
      <c r="A299" s="1" t="s">
        <v>2461</v>
      </c>
      <c r="B299" s="2" t="s">
        <v>2462</v>
      </c>
    </row>
    <row r="300" spans="1:2">
      <c r="A300" s="1" t="s">
        <v>2463</v>
      </c>
      <c r="B300" s="2" t="s">
        <v>2464</v>
      </c>
    </row>
    <row r="301" spans="1:2">
      <c r="A301" s="1" t="s">
        <v>2465</v>
      </c>
      <c r="B301" s="2" t="s">
        <v>2466</v>
      </c>
    </row>
    <row r="302" spans="1:2">
      <c r="A302" s="1" t="s">
        <v>2467</v>
      </c>
      <c r="B302" s="2" t="s">
        <v>2468</v>
      </c>
    </row>
    <row r="303" spans="1:2">
      <c r="A303" s="1" t="s">
        <v>2469</v>
      </c>
      <c r="B303" s="2" t="s">
        <v>2470</v>
      </c>
    </row>
    <row r="304" spans="1:2">
      <c r="A304" s="1" t="s">
        <v>2471</v>
      </c>
      <c r="B304" s="2" t="s">
        <v>2472</v>
      </c>
    </row>
    <row r="305" spans="1:2">
      <c r="A305" s="1" t="s">
        <v>2473</v>
      </c>
      <c r="B305" s="2" t="s">
        <v>2474</v>
      </c>
    </row>
    <row r="306" spans="1:2">
      <c r="A306" s="1" t="s">
        <v>2475</v>
      </c>
      <c r="B306" s="2" t="s">
        <v>2476</v>
      </c>
    </row>
    <row r="307" spans="1:2">
      <c r="A307" s="1" t="s">
        <v>2477</v>
      </c>
      <c r="B307" s="2" t="s">
        <v>2478</v>
      </c>
    </row>
    <row r="308" spans="1:2">
      <c r="A308" s="1" t="s">
        <v>2479</v>
      </c>
      <c r="B308" s="2" t="s">
        <v>2480</v>
      </c>
    </row>
    <row r="309" spans="1:2">
      <c r="A309" s="1" t="s">
        <v>2481</v>
      </c>
      <c r="B309" s="2" t="s">
        <v>2482</v>
      </c>
    </row>
    <row r="310" spans="1:2">
      <c r="A310" s="1" t="s">
        <v>2483</v>
      </c>
      <c r="B310" s="2" t="s">
        <v>2484</v>
      </c>
    </row>
    <row r="311" spans="1:2">
      <c r="A311" s="1" t="s">
        <v>2485</v>
      </c>
      <c r="B311" s="2" t="s">
        <v>2486</v>
      </c>
    </row>
    <row r="312" spans="1:2">
      <c r="A312" s="1" t="s">
        <v>2487</v>
      </c>
      <c r="B312" s="2" t="s">
        <v>2488</v>
      </c>
    </row>
    <row r="313" spans="1:2">
      <c r="A313" s="1" t="s">
        <v>2489</v>
      </c>
      <c r="B313" s="2" t="s">
        <v>2490</v>
      </c>
    </row>
    <row r="314" spans="1:2">
      <c r="A314" s="1" t="s">
        <v>2491</v>
      </c>
      <c r="B314" s="2" t="s">
        <v>2492</v>
      </c>
    </row>
    <row r="315" spans="1:2">
      <c r="A315" s="1" t="s">
        <v>2493</v>
      </c>
      <c r="B315" s="2" t="s">
        <v>2494</v>
      </c>
    </row>
    <row r="316" spans="1:2">
      <c r="A316" s="1" t="s">
        <v>2495</v>
      </c>
      <c r="B316" s="2" t="s">
        <v>2496</v>
      </c>
    </row>
    <row r="317" spans="1:2">
      <c r="A317" s="1" t="s">
        <v>2497</v>
      </c>
      <c r="B317" s="2" t="s">
        <v>2498</v>
      </c>
    </row>
    <row r="318" spans="1:2">
      <c r="A318" s="1" t="s">
        <v>2499</v>
      </c>
      <c r="B318" s="2" t="s">
        <v>2500</v>
      </c>
    </row>
    <row r="319" spans="1:2">
      <c r="A319" s="1" t="s">
        <v>2501</v>
      </c>
      <c r="B319" s="2" t="s">
        <v>2502</v>
      </c>
    </row>
    <row r="320" spans="1:2">
      <c r="A320" s="1" t="s">
        <v>2503</v>
      </c>
      <c r="B320" s="2" t="s">
        <v>2504</v>
      </c>
    </row>
    <row r="321" spans="1:2">
      <c r="A321" s="1" t="s">
        <v>2505</v>
      </c>
      <c r="B321" s="2" t="s">
        <v>2506</v>
      </c>
    </row>
    <row r="322" spans="1:2">
      <c r="A322" s="1" t="s">
        <v>2507</v>
      </c>
      <c r="B322" s="2" t="s">
        <v>2508</v>
      </c>
    </row>
    <row r="323" spans="1:2">
      <c r="A323" s="1" t="s">
        <v>2509</v>
      </c>
      <c r="B323" s="2" t="s">
        <v>2510</v>
      </c>
    </row>
    <row r="324" spans="1:2">
      <c r="A324" s="1" t="s">
        <v>2511</v>
      </c>
      <c r="B324" s="2" t="s">
        <v>2512</v>
      </c>
    </row>
    <row r="325" spans="1:2">
      <c r="A325" s="1" t="s">
        <v>2513</v>
      </c>
      <c r="B325" s="2" t="s">
        <v>2514</v>
      </c>
    </row>
    <row r="326" spans="1:2">
      <c r="A326" s="1" t="s">
        <v>2515</v>
      </c>
      <c r="B326" s="2" t="s">
        <v>2516</v>
      </c>
    </row>
    <row r="327" spans="1:2">
      <c r="A327" s="1" t="s">
        <v>2517</v>
      </c>
      <c r="B327" s="2" t="s">
        <v>2518</v>
      </c>
    </row>
    <row r="328" spans="1:2">
      <c r="A328" s="1" t="s">
        <v>2519</v>
      </c>
      <c r="B328" s="2" t="s">
        <v>2520</v>
      </c>
    </row>
    <row r="329" spans="1:2">
      <c r="A329" s="1" t="s">
        <v>2521</v>
      </c>
      <c r="B329" s="2" t="s">
        <v>2522</v>
      </c>
    </row>
    <row r="330" spans="1:2">
      <c r="A330" s="1" t="s">
        <v>2523</v>
      </c>
      <c r="B330" s="2" t="s">
        <v>2524</v>
      </c>
    </row>
    <row r="331" spans="1:2">
      <c r="A331" s="1" t="s">
        <v>2525</v>
      </c>
      <c r="B331" s="2" t="s">
        <v>2526</v>
      </c>
    </row>
    <row r="332" spans="1:2">
      <c r="A332" s="1" t="s">
        <v>2527</v>
      </c>
      <c r="B332" s="2" t="s">
        <v>2528</v>
      </c>
    </row>
    <row r="333" spans="1:2">
      <c r="A333" s="1" t="s">
        <v>2529</v>
      </c>
      <c r="B333" s="2" t="s">
        <v>2530</v>
      </c>
    </row>
    <row r="334" spans="1:2">
      <c r="A334" s="1" t="s">
        <v>2531</v>
      </c>
      <c r="B334" s="2" t="s">
        <v>2532</v>
      </c>
    </row>
    <row r="335" spans="1:2">
      <c r="A335" s="1" t="s">
        <v>2533</v>
      </c>
      <c r="B335" s="2" t="s">
        <v>2534</v>
      </c>
    </row>
    <row r="336" spans="1:2">
      <c r="A336" s="1" t="s">
        <v>2535</v>
      </c>
      <c r="B336" s="2" t="s">
        <v>2536</v>
      </c>
    </row>
    <row r="337" spans="1:2">
      <c r="A337" s="1" t="s">
        <v>2537</v>
      </c>
      <c r="B337" s="2" t="s">
        <v>2538</v>
      </c>
    </row>
    <row r="338" spans="1:2">
      <c r="A338" s="1" t="s">
        <v>2539</v>
      </c>
      <c r="B338" s="2" t="s">
        <v>2540</v>
      </c>
    </row>
    <row r="339" spans="1:2">
      <c r="A339" s="1" t="s">
        <v>2541</v>
      </c>
      <c r="B339" s="2" t="s">
        <v>2542</v>
      </c>
    </row>
    <row r="340" spans="1:2">
      <c r="A340" s="1" t="s">
        <v>2543</v>
      </c>
      <c r="B340" s="2" t="s">
        <v>2544</v>
      </c>
    </row>
    <row r="341" spans="1:2">
      <c r="A341" s="1" t="s">
        <v>2545</v>
      </c>
      <c r="B341" s="2" t="s">
        <v>2546</v>
      </c>
    </row>
    <row r="342" spans="1:2">
      <c r="A342" s="1" t="s">
        <v>2547</v>
      </c>
      <c r="B342" s="2" t="s">
        <v>2548</v>
      </c>
    </row>
    <row r="343" spans="1:2">
      <c r="A343" s="1" t="s">
        <v>2549</v>
      </c>
      <c r="B343" s="2" t="s">
        <v>2550</v>
      </c>
    </row>
    <row r="344" spans="1:2">
      <c r="A344" s="1" t="s">
        <v>2551</v>
      </c>
      <c r="B344" s="2" t="s">
        <v>2552</v>
      </c>
    </row>
    <row r="345" spans="1:2">
      <c r="A345" s="1" t="s">
        <v>2553</v>
      </c>
      <c r="B345" s="2" t="s">
        <v>2554</v>
      </c>
    </row>
    <row r="346" spans="1:2">
      <c r="A346" s="1" t="s">
        <v>2555</v>
      </c>
      <c r="B346" s="2" t="s">
        <v>2556</v>
      </c>
    </row>
    <row r="347" spans="1:2">
      <c r="A347" s="1" t="s">
        <v>2557</v>
      </c>
      <c r="B347" s="2" t="s">
        <v>2558</v>
      </c>
    </row>
    <row r="348" spans="1:2">
      <c r="A348" s="1" t="s">
        <v>2559</v>
      </c>
      <c r="B348" s="2" t="s">
        <v>2560</v>
      </c>
    </row>
    <row r="349" spans="1:2">
      <c r="A349" s="1" t="s">
        <v>2561</v>
      </c>
      <c r="B349" s="2" t="s">
        <v>2562</v>
      </c>
    </row>
    <row r="350" spans="1:2">
      <c r="A350" s="1" t="s">
        <v>2563</v>
      </c>
      <c r="B350" s="2" t="s">
        <v>2564</v>
      </c>
    </row>
    <row r="351" spans="1:2">
      <c r="A351" s="1" t="s">
        <v>2565</v>
      </c>
      <c r="B351" s="2" t="s">
        <v>2566</v>
      </c>
    </row>
    <row r="352" spans="1:2">
      <c r="A352" s="1" t="s">
        <v>2567</v>
      </c>
      <c r="B352" s="2" t="s">
        <v>2568</v>
      </c>
    </row>
    <row r="353" spans="1:2">
      <c r="A353" s="1" t="s">
        <v>2569</v>
      </c>
      <c r="B353" s="2" t="s">
        <v>2570</v>
      </c>
    </row>
    <row r="354" spans="1:2">
      <c r="A354" s="1" t="s">
        <v>2571</v>
      </c>
      <c r="B354" s="2" t="s">
        <v>2572</v>
      </c>
    </row>
    <row r="355" spans="1:2">
      <c r="A355" s="1" t="s">
        <v>2573</v>
      </c>
      <c r="B355" s="2" t="s">
        <v>2574</v>
      </c>
    </row>
    <row r="356" spans="1:2">
      <c r="A356" s="1" t="s">
        <v>2575</v>
      </c>
      <c r="B356" s="2" t="s">
        <v>2576</v>
      </c>
    </row>
    <row r="357" spans="1:2">
      <c r="A357" s="1" t="s">
        <v>2577</v>
      </c>
      <c r="B357" s="2" t="s">
        <v>2578</v>
      </c>
    </row>
    <row r="358" spans="1:2">
      <c r="A358" s="1" t="s">
        <v>2579</v>
      </c>
      <c r="B358" s="2" t="s">
        <v>2580</v>
      </c>
    </row>
    <row r="359" spans="1:2">
      <c r="A359" s="1" t="s">
        <v>2581</v>
      </c>
      <c r="B359" s="2" t="s">
        <v>2582</v>
      </c>
    </row>
    <row r="360" spans="1:2">
      <c r="A360" s="1" t="s">
        <v>2583</v>
      </c>
      <c r="B360" s="2" t="s">
        <v>2584</v>
      </c>
    </row>
    <row r="361" spans="1:2">
      <c r="A361" s="1" t="s">
        <v>2585</v>
      </c>
      <c r="B361" s="2" t="s">
        <v>2586</v>
      </c>
    </row>
    <row r="362" spans="1:2">
      <c r="A362" s="1" t="s">
        <v>2587</v>
      </c>
      <c r="B362" s="2" t="s">
        <v>2588</v>
      </c>
    </row>
    <row r="363" spans="1:2">
      <c r="A363" s="1" t="s">
        <v>2589</v>
      </c>
      <c r="B363" s="2" t="s">
        <v>2590</v>
      </c>
    </row>
    <row r="364" spans="1:2">
      <c r="A364" s="1" t="s">
        <v>2591</v>
      </c>
      <c r="B364" s="2" t="s">
        <v>2592</v>
      </c>
    </row>
    <row r="365" spans="1:2">
      <c r="A365" s="1" t="s">
        <v>2593</v>
      </c>
      <c r="B365" s="2" t="s">
        <v>2594</v>
      </c>
    </row>
    <row r="366" spans="1:2">
      <c r="A366" s="1" t="s">
        <v>2595</v>
      </c>
      <c r="B366" s="2" t="s">
        <v>2596</v>
      </c>
    </row>
    <row r="367" spans="1:2">
      <c r="A367" s="1" t="s">
        <v>2597</v>
      </c>
      <c r="B367" s="2" t="s">
        <v>2598</v>
      </c>
    </row>
    <row r="368" spans="1:2">
      <c r="A368" s="1" t="s">
        <v>2599</v>
      </c>
      <c r="B368" s="2" t="s">
        <v>2600</v>
      </c>
    </row>
    <row r="369" spans="1:2">
      <c r="A369" s="1" t="s">
        <v>2601</v>
      </c>
      <c r="B369" s="2" t="s">
        <v>2602</v>
      </c>
    </row>
    <row r="370" spans="1:2">
      <c r="A370" s="1" t="s">
        <v>2603</v>
      </c>
      <c r="B370" s="2" t="s">
        <v>2604</v>
      </c>
    </row>
    <row r="371" spans="1:2">
      <c r="A371" s="1" t="s">
        <v>2605</v>
      </c>
      <c r="B371" s="2" t="s">
        <v>2606</v>
      </c>
    </row>
    <row r="372" spans="1:2">
      <c r="A372" s="1" t="s">
        <v>2607</v>
      </c>
      <c r="B372" s="2" t="s">
        <v>2608</v>
      </c>
    </row>
    <row r="373" spans="1:2">
      <c r="A373" s="1" t="s">
        <v>2609</v>
      </c>
      <c r="B373" s="2" t="s">
        <v>2610</v>
      </c>
    </row>
    <row r="374" spans="1:2">
      <c r="A374" s="1" t="s">
        <v>2611</v>
      </c>
      <c r="B374" s="2" t="s">
        <v>2612</v>
      </c>
    </row>
    <row r="375" spans="1:2">
      <c r="A375" s="1" t="s">
        <v>2613</v>
      </c>
      <c r="B375" s="2" t="s">
        <v>2614</v>
      </c>
    </row>
    <row r="376" spans="1:2">
      <c r="A376" s="1" t="s">
        <v>2615</v>
      </c>
      <c r="B376" s="2" t="s">
        <v>2616</v>
      </c>
    </row>
    <row r="377" spans="1:2">
      <c r="A377" s="1" t="s">
        <v>2617</v>
      </c>
      <c r="B377" s="2" t="s">
        <v>2618</v>
      </c>
    </row>
    <row r="378" spans="1:2">
      <c r="A378" s="1" t="s">
        <v>2619</v>
      </c>
      <c r="B378" s="2" t="s">
        <v>2620</v>
      </c>
    </row>
    <row r="379" spans="1:2">
      <c r="A379" s="1" t="s">
        <v>2621</v>
      </c>
      <c r="B379" s="2" t="s">
        <v>2622</v>
      </c>
    </row>
    <row r="380" spans="1:2">
      <c r="A380" s="1" t="s">
        <v>2623</v>
      </c>
      <c r="B380" s="2" t="s">
        <v>2624</v>
      </c>
    </row>
    <row r="381" spans="1:2">
      <c r="A381" s="1" t="s">
        <v>2625</v>
      </c>
      <c r="B381" s="2" t="s">
        <v>2626</v>
      </c>
    </row>
    <row r="382" spans="1:2">
      <c r="A382" s="1" t="s">
        <v>2627</v>
      </c>
      <c r="B382" s="2" t="s">
        <v>2628</v>
      </c>
    </row>
    <row r="383" spans="1:2">
      <c r="A383" s="1" t="s">
        <v>2629</v>
      </c>
      <c r="B383" s="2" t="s">
        <v>2630</v>
      </c>
    </row>
    <row r="384" spans="1:2">
      <c r="A384" s="1" t="s">
        <v>2631</v>
      </c>
      <c r="B384" s="2" t="s">
        <v>2632</v>
      </c>
    </row>
    <row r="385" spans="1:2">
      <c r="A385" s="1" t="s">
        <v>2633</v>
      </c>
      <c r="B385" s="2" t="s">
        <v>2634</v>
      </c>
    </row>
    <row r="386" spans="1:2">
      <c r="A386" s="1" t="s">
        <v>2635</v>
      </c>
      <c r="B386" s="2" t="s">
        <v>2636</v>
      </c>
    </row>
    <row r="387" spans="1:2">
      <c r="A387" s="1" t="s">
        <v>2637</v>
      </c>
      <c r="B387" s="2" t="s">
        <v>2638</v>
      </c>
    </row>
    <row r="388" spans="1:2">
      <c r="A388" s="1" t="s">
        <v>2639</v>
      </c>
      <c r="B388" s="2" t="s">
        <v>2640</v>
      </c>
    </row>
    <row r="389" spans="1:2">
      <c r="A389" s="1" t="s">
        <v>2641</v>
      </c>
      <c r="B389" s="2" t="s">
        <v>2642</v>
      </c>
    </row>
    <row r="390" spans="1:2">
      <c r="A390" s="1" t="s">
        <v>2643</v>
      </c>
      <c r="B390" s="2" t="s">
        <v>2644</v>
      </c>
    </row>
    <row r="391" spans="1:2">
      <c r="A391" s="1" t="s">
        <v>2645</v>
      </c>
      <c r="B391" s="2" t="s">
        <v>2646</v>
      </c>
    </row>
    <row r="392" spans="1:2">
      <c r="A392" s="1" t="s">
        <v>2647</v>
      </c>
      <c r="B392" s="2" t="s">
        <v>2648</v>
      </c>
    </row>
    <row r="393" spans="1:2">
      <c r="A393" s="1" t="s">
        <v>2649</v>
      </c>
      <c r="B393" s="2" t="s">
        <v>2650</v>
      </c>
    </row>
    <row r="394" spans="1:2">
      <c r="A394" s="1" t="s">
        <v>2651</v>
      </c>
      <c r="B394" s="2" t="s">
        <v>2652</v>
      </c>
    </row>
    <row r="395" spans="1:2">
      <c r="A395" s="1" t="s">
        <v>2653</v>
      </c>
      <c r="B395" s="2" t="s">
        <v>2654</v>
      </c>
    </row>
    <row r="396" spans="1:2">
      <c r="A396" s="1" t="s">
        <v>2655</v>
      </c>
      <c r="B396" s="2" t="s">
        <v>2656</v>
      </c>
    </row>
    <row r="397" spans="1:2">
      <c r="A397" s="1" t="s">
        <v>2657</v>
      </c>
      <c r="B397" s="2" t="s">
        <v>2658</v>
      </c>
    </row>
    <row r="398" spans="1:2">
      <c r="A398" s="1" t="s">
        <v>2659</v>
      </c>
      <c r="B398" s="2" t="s">
        <v>2660</v>
      </c>
    </row>
    <row r="399" spans="1:2">
      <c r="A399" s="1" t="s">
        <v>2661</v>
      </c>
      <c r="B399" s="2" t="s">
        <v>2662</v>
      </c>
    </row>
    <row r="400" spans="1:2">
      <c r="A400" s="1" t="s">
        <v>2663</v>
      </c>
      <c r="B400" s="2" t="s">
        <v>2664</v>
      </c>
    </row>
    <row r="401" spans="1:2">
      <c r="A401" s="1" t="s">
        <v>2665</v>
      </c>
      <c r="B401" s="2" t="s">
        <v>2666</v>
      </c>
    </row>
    <row r="402" spans="1:2">
      <c r="A402" s="1" t="s">
        <v>2667</v>
      </c>
      <c r="B402" s="2" t="s">
        <v>2668</v>
      </c>
    </row>
    <row r="403" spans="1:2">
      <c r="A403" s="1" t="s">
        <v>2669</v>
      </c>
      <c r="B403" s="2" t="s">
        <v>2670</v>
      </c>
    </row>
    <row r="404" spans="1:2">
      <c r="A404" s="1" t="s">
        <v>2671</v>
      </c>
      <c r="B404" s="2" t="s">
        <v>2672</v>
      </c>
    </row>
    <row r="405" spans="1:2">
      <c r="A405" s="1" t="s">
        <v>2673</v>
      </c>
      <c r="B405" s="2" t="s">
        <v>2674</v>
      </c>
    </row>
    <row r="406" spans="1:2">
      <c r="A406" s="1" t="s">
        <v>2675</v>
      </c>
      <c r="B406" s="2" t="s">
        <v>2676</v>
      </c>
    </row>
    <row r="407" spans="1:2">
      <c r="A407" s="1" t="s">
        <v>2677</v>
      </c>
      <c r="B407" s="2" t="s">
        <v>2678</v>
      </c>
    </row>
    <row r="408" spans="1:2">
      <c r="A408" s="1" t="s">
        <v>2679</v>
      </c>
      <c r="B408" s="2" t="s">
        <v>2680</v>
      </c>
    </row>
    <row r="409" spans="1:2">
      <c r="A409" s="1" t="s">
        <v>2681</v>
      </c>
      <c r="B409" s="2" t="s">
        <v>2682</v>
      </c>
    </row>
    <row r="410" spans="1:2">
      <c r="A410" s="1" t="s">
        <v>2683</v>
      </c>
      <c r="B410" s="2" t="s">
        <v>2684</v>
      </c>
    </row>
    <row r="411" spans="1:2">
      <c r="A411" s="1" t="s">
        <v>2685</v>
      </c>
      <c r="B411" s="2" t="s">
        <v>2686</v>
      </c>
    </row>
    <row r="412" spans="1:2">
      <c r="A412" s="1" t="s">
        <v>2687</v>
      </c>
      <c r="B412" s="2" t="s">
        <v>2688</v>
      </c>
    </row>
    <row r="413" spans="1:2">
      <c r="A413" s="1" t="s">
        <v>2689</v>
      </c>
      <c r="B413" s="2" t="s">
        <v>2690</v>
      </c>
    </row>
    <row r="414" spans="1:2">
      <c r="A414" s="1" t="s">
        <v>2691</v>
      </c>
      <c r="B414" s="2" t="s">
        <v>2692</v>
      </c>
    </row>
    <row r="415" spans="1:2">
      <c r="A415" s="1" t="s">
        <v>2693</v>
      </c>
      <c r="B415" s="2" t="s">
        <v>2694</v>
      </c>
    </row>
    <row r="416" spans="1:2">
      <c r="A416" s="1" t="s">
        <v>2695</v>
      </c>
      <c r="B416" s="2" t="s">
        <v>2696</v>
      </c>
    </row>
    <row r="417" spans="1:2">
      <c r="A417" s="1" t="s">
        <v>2697</v>
      </c>
      <c r="B417" s="2" t="s">
        <v>2698</v>
      </c>
    </row>
    <row r="418" spans="1:2">
      <c r="A418" s="1" t="s">
        <v>2699</v>
      </c>
      <c r="B418" s="2" t="s">
        <v>2700</v>
      </c>
    </row>
    <row r="419" spans="1:2">
      <c r="A419" s="1" t="s">
        <v>2701</v>
      </c>
      <c r="B419" s="2" t="s">
        <v>2702</v>
      </c>
    </row>
    <row r="420" spans="1:2">
      <c r="A420" s="1" t="s">
        <v>2703</v>
      </c>
      <c r="B420" s="2" t="s">
        <v>2704</v>
      </c>
    </row>
    <row r="421" spans="1:2">
      <c r="A421" s="1" t="s">
        <v>2705</v>
      </c>
      <c r="B421" s="2" t="s">
        <v>2706</v>
      </c>
    </row>
    <row r="422" spans="1:2">
      <c r="A422" s="1" t="s">
        <v>2707</v>
      </c>
      <c r="B422" s="2" t="s">
        <v>2708</v>
      </c>
    </row>
    <row r="423" spans="1:2">
      <c r="A423" s="1" t="s">
        <v>2709</v>
      </c>
      <c r="B423" s="2" t="s">
        <v>2710</v>
      </c>
    </row>
    <row r="424" spans="1:2">
      <c r="A424" s="1" t="s">
        <v>390</v>
      </c>
      <c r="B424" s="2" t="s">
        <v>391</v>
      </c>
    </row>
    <row r="425" spans="1:2">
      <c r="A425" s="1" t="s">
        <v>2711</v>
      </c>
      <c r="B425" s="2" t="s">
        <v>2712</v>
      </c>
    </row>
    <row r="426" spans="1:2">
      <c r="A426" s="1" t="s">
        <v>2713</v>
      </c>
      <c r="B426" s="2" t="s">
        <v>2714</v>
      </c>
    </row>
    <row r="427" spans="1:2">
      <c r="A427" s="1" t="s">
        <v>2715</v>
      </c>
      <c r="B427" s="2" t="s">
        <v>2716</v>
      </c>
    </row>
    <row r="428" spans="1:2">
      <c r="A428" s="1" t="s">
        <v>2717</v>
      </c>
      <c r="B428" s="2" t="s">
        <v>2718</v>
      </c>
    </row>
    <row r="429" spans="1:2">
      <c r="A429" s="1" t="s">
        <v>2719</v>
      </c>
      <c r="B429" s="2" t="s">
        <v>2720</v>
      </c>
    </row>
    <row r="430" spans="1:2">
      <c r="A430" s="1" t="s">
        <v>2721</v>
      </c>
      <c r="B430" s="2" t="s">
        <v>2722</v>
      </c>
    </row>
    <row r="431" spans="1:2">
      <c r="A431" s="1" t="s">
        <v>2723</v>
      </c>
      <c r="B431" s="2" t="s">
        <v>2724</v>
      </c>
    </row>
    <row r="432" spans="1:2">
      <c r="A432" s="1" t="s">
        <v>2725</v>
      </c>
      <c r="B432" s="2" t="s">
        <v>2726</v>
      </c>
    </row>
    <row r="433" spans="1:2">
      <c r="A433" s="1" t="s">
        <v>2727</v>
      </c>
      <c r="B433" s="2" t="s">
        <v>2728</v>
      </c>
    </row>
    <row r="434" spans="1:2">
      <c r="A434" s="1" t="s">
        <v>2729</v>
      </c>
      <c r="B434" s="2" t="s">
        <v>2730</v>
      </c>
    </row>
    <row r="435" spans="1:2">
      <c r="A435" s="1" t="s">
        <v>2731</v>
      </c>
      <c r="B435" s="2" t="s">
        <v>2732</v>
      </c>
    </row>
    <row r="436" spans="1:2">
      <c r="A436" s="1" t="s">
        <v>2733</v>
      </c>
      <c r="B436" s="2" t="s">
        <v>2734</v>
      </c>
    </row>
    <row r="437" spans="1:2">
      <c r="A437" s="1" t="s">
        <v>2735</v>
      </c>
      <c r="B437" s="2" t="s">
        <v>2736</v>
      </c>
    </row>
    <row r="438" spans="1:2">
      <c r="A438" s="1" t="s">
        <v>2737</v>
      </c>
      <c r="B438" s="2" t="s">
        <v>2738</v>
      </c>
    </row>
    <row r="439" spans="1:2">
      <c r="A439" s="1" t="s">
        <v>2739</v>
      </c>
      <c r="B439" s="2" t="s">
        <v>2740</v>
      </c>
    </row>
    <row r="440" spans="1:2">
      <c r="A440" s="1" t="s">
        <v>2741</v>
      </c>
      <c r="B440" s="2" t="s">
        <v>2742</v>
      </c>
    </row>
    <row r="441" spans="1:2">
      <c r="A441" s="1" t="s">
        <v>2743</v>
      </c>
      <c r="B441" s="2" t="s">
        <v>2744</v>
      </c>
    </row>
    <row r="442" spans="1:2">
      <c r="A442" s="1" t="s">
        <v>2745</v>
      </c>
      <c r="B442" s="2" t="s">
        <v>2746</v>
      </c>
    </row>
    <row r="443" spans="1:2">
      <c r="A443" s="1" t="s">
        <v>2747</v>
      </c>
      <c r="B443" s="2" t="s">
        <v>2748</v>
      </c>
    </row>
    <row r="444" spans="1:2">
      <c r="A444" s="1" t="s">
        <v>2749</v>
      </c>
      <c r="B444" s="2" t="s">
        <v>2750</v>
      </c>
    </row>
    <row r="445" spans="1:2">
      <c r="A445" s="1" t="s">
        <v>2751</v>
      </c>
      <c r="B445" s="2" t="s">
        <v>2752</v>
      </c>
    </row>
    <row r="446" spans="1:2">
      <c r="A446" s="1" t="s">
        <v>2753</v>
      </c>
      <c r="B446" s="2" t="s">
        <v>2754</v>
      </c>
    </row>
    <row r="447" spans="1:2">
      <c r="A447" s="1" t="s">
        <v>2755</v>
      </c>
      <c r="B447" s="2" t="s">
        <v>2756</v>
      </c>
    </row>
    <row r="448" spans="1:2">
      <c r="A448" s="1" t="s">
        <v>2757</v>
      </c>
      <c r="B448" s="2" t="s">
        <v>2758</v>
      </c>
    </row>
    <row r="449" spans="1:2">
      <c r="A449" s="1" t="s">
        <v>2759</v>
      </c>
      <c r="B449" s="2" t="s">
        <v>2760</v>
      </c>
    </row>
    <row r="450" spans="1:2">
      <c r="A450" s="1" t="s">
        <v>2761</v>
      </c>
      <c r="B450" s="2" t="s">
        <v>2762</v>
      </c>
    </row>
    <row r="451" spans="1:2">
      <c r="A451" s="1" t="s">
        <v>2763</v>
      </c>
      <c r="B451" s="2" t="s">
        <v>2764</v>
      </c>
    </row>
    <row r="452" spans="1:2">
      <c r="A452" s="1" t="s">
        <v>2765</v>
      </c>
      <c r="B452" s="2" t="s">
        <v>2766</v>
      </c>
    </row>
    <row r="453" spans="1:2">
      <c r="A453" s="1" t="s">
        <v>2767</v>
      </c>
      <c r="B453" s="2" t="s">
        <v>2768</v>
      </c>
    </row>
    <row r="454" spans="1:2">
      <c r="A454" s="1" t="s">
        <v>2769</v>
      </c>
      <c r="B454" s="2" t="s">
        <v>2770</v>
      </c>
    </row>
    <row r="455" spans="1:2">
      <c r="A455" s="1" t="s">
        <v>2771</v>
      </c>
      <c r="B455" s="2" t="s">
        <v>2772</v>
      </c>
    </row>
    <row r="456" spans="1:2">
      <c r="A456" s="1" t="s">
        <v>2773</v>
      </c>
      <c r="B456" s="2" t="s">
        <v>2774</v>
      </c>
    </row>
    <row r="457" spans="1:2">
      <c r="A457" s="1" t="s">
        <v>2775</v>
      </c>
      <c r="B457" s="2" t="s">
        <v>2776</v>
      </c>
    </row>
    <row r="458" spans="1:2">
      <c r="A458" s="1" t="s">
        <v>2777</v>
      </c>
      <c r="B458" s="2" t="s">
        <v>2778</v>
      </c>
    </row>
    <row r="459" spans="1:2">
      <c r="A459" s="1" t="s">
        <v>2779</v>
      </c>
      <c r="B459" s="2" t="s">
        <v>2780</v>
      </c>
    </row>
    <row r="460" spans="1:2">
      <c r="A460" s="1" t="s">
        <v>2781</v>
      </c>
      <c r="B460" s="2" t="s">
        <v>2782</v>
      </c>
    </row>
    <row r="461" spans="1:2">
      <c r="A461" s="1" t="s">
        <v>2783</v>
      </c>
      <c r="B461" s="2" t="s">
        <v>2784</v>
      </c>
    </row>
    <row r="462" spans="1:2">
      <c r="A462" s="1" t="s">
        <v>2785</v>
      </c>
      <c r="B462" s="2" t="s">
        <v>2786</v>
      </c>
    </row>
    <row r="463" spans="1:2">
      <c r="A463" s="1" t="s">
        <v>2787</v>
      </c>
      <c r="B463" s="2" t="s">
        <v>2788</v>
      </c>
    </row>
    <row r="464" spans="1:2">
      <c r="A464" s="1" t="s">
        <v>2789</v>
      </c>
      <c r="B464" s="2" t="s">
        <v>2790</v>
      </c>
    </row>
    <row r="465" spans="1:2">
      <c r="A465" s="1" t="s">
        <v>2791</v>
      </c>
      <c r="B465" s="2" t="s">
        <v>2792</v>
      </c>
    </row>
    <row r="466" spans="1:2">
      <c r="A466" s="1" t="s">
        <v>2793</v>
      </c>
      <c r="B466" s="2" t="s">
        <v>2794</v>
      </c>
    </row>
    <row r="467" spans="1:2">
      <c r="A467" s="1" t="s">
        <v>2795</v>
      </c>
      <c r="B467" s="2" t="s">
        <v>2796</v>
      </c>
    </row>
    <row r="468" spans="1:2">
      <c r="A468" s="1" t="s">
        <v>2797</v>
      </c>
      <c r="B468" s="2" t="s">
        <v>2798</v>
      </c>
    </row>
    <row r="469" spans="1:2">
      <c r="A469" s="1" t="s">
        <v>2799</v>
      </c>
      <c r="B469" s="2" t="s">
        <v>2800</v>
      </c>
    </row>
    <row r="470" spans="1:2">
      <c r="A470" s="1" t="s">
        <v>2801</v>
      </c>
      <c r="B470" s="2" t="s">
        <v>2802</v>
      </c>
    </row>
    <row r="471" spans="1:2">
      <c r="A471" s="1" t="s">
        <v>2803</v>
      </c>
      <c r="B471" s="2" t="s">
        <v>2804</v>
      </c>
    </row>
    <row r="472" spans="1:2">
      <c r="A472" s="1" t="s">
        <v>2805</v>
      </c>
      <c r="B472" s="2" t="s">
        <v>2806</v>
      </c>
    </row>
    <row r="473" spans="1:2">
      <c r="A473" s="1" t="s">
        <v>2807</v>
      </c>
      <c r="B473" s="2" t="s">
        <v>2808</v>
      </c>
    </row>
    <row r="474" spans="1:2">
      <c r="A474" s="1" t="s">
        <v>2809</v>
      </c>
      <c r="B474" s="2" t="s">
        <v>2810</v>
      </c>
    </row>
    <row r="475" spans="1:2">
      <c r="A475" s="1" t="s">
        <v>2811</v>
      </c>
      <c r="B475" s="2" t="s">
        <v>2812</v>
      </c>
    </row>
    <row r="476" spans="1:2">
      <c r="A476" s="1" t="s">
        <v>2813</v>
      </c>
      <c r="B476" s="2" t="s">
        <v>2814</v>
      </c>
    </row>
    <row r="477" spans="1:2">
      <c r="A477" s="1" t="s">
        <v>2815</v>
      </c>
      <c r="B477" s="2" t="s">
        <v>2816</v>
      </c>
    </row>
    <row r="478" spans="1:2">
      <c r="A478" s="1" t="s">
        <v>2817</v>
      </c>
      <c r="B478" s="2" t="s">
        <v>2818</v>
      </c>
    </row>
    <row r="479" spans="1:2">
      <c r="A479" s="1" t="s">
        <v>2819</v>
      </c>
      <c r="B479" s="2" t="s">
        <v>2820</v>
      </c>
    </row>
    <row r="480" spans="1:2">
      <c r="A480" s="1" t="s">
        <v>2821</v>
      </c>
      <c r="B480" s="2" t="s">
        <v>2822</v>
      </c>
    </row>
    <row r="481" spans="1:2">
      <c r="A481" s="1" t="s">
        <v>2823</v>
      </c>
      <c r="B481" s="2" t="s">
        <v>2824</v>
      </c>
    </row>
    <row r="482" spans="1:2">
      <c r="A482" s="1" t="s">
        <v>2825</v>
      </c>
      <c r="B482" s="2" t="s">
        <v>2826</v>
      </c>
    </row>
    <row r="483" spans="1:2">
      <c r="A483" s="1" t="s">
        <v>2827</v>
      </c>
      <c r="B483" s="2" t="s">
        <v>2828</v>
      </c>
    </row>
    <row r="484" spans="1:2">
      <c r="A484" s="1" t="s">
        <v>2829</v>
      </c>
      <c r="B484" s="2" t="s">
        <v>2830</v>
      </c>
    </row>
    <row r="485" spans="1:2">
      <c r="A485" s="1" t="s">
        <v>2831</v>
      </c>
      <c r="B485" s="2" t="s">
        <v>2832</v>
      </c>
    </row>
    <row r="486" spans="1:2">
      <c r="A486" s="1" t="s">
        <v>2833</v>
      </c>
      <c r="B486" s="2" t="s">
        <v>2834</v>
      </c>
    </row>
    <row r="487" spans="1:2">
      <c r="A487" s="1" t="s">
        <v>2835</v>
      </c>
      <c r="B487" s="2" t="s">
        <v>2836</v>
      </c>
    </row>
    <row r="488" spans="1:2">
      <c r="A488" s="1" t="s">
        <v>2837</v>
      </c>
      <c r="B488" s="2" t="s">
        <v>2838</v>
      </c>
    </row>
    <row r="489" spans="1:2">
      <c r="A489" s="1" t="s">
        <v>2839</v>
      </c>
      <c r="B489" s="2" t="s">
        <v>2840</v>
      </c>
    </row>
    <row r="490" spans="1:2">
      <c r="A490" s="1" t="s">
        <v>2841</v>
      </c>
      <c r="B490" s="2" t="s">
        <v>2842</v>
      </c>
    </row>
    <row r="491" spans="1:2">
      <c r="A491" s="1" t="s">
        <v>2843</v>
      </c>
      <c r="B491" s="2" t="s">
        <v>2844</v>
      </c>
    </row>
    <row r="492" spans="1:2">
      <c r="A492" s="1" t="s">
        <v>2845</v>
      </c>
      <c r="B492" s="2" t="s">
        <v>2846</v>
      </c>
    </row>
    <row r="493" spans="1:2">
      <c r="A493" s="1" t="s">
        <v>827</v>
      </c>
      <c r="B493" s="2" t="s">
        <v>828</v>
      </c>
    </row>
    <row r="494" spans="1:2">
      <c r="A494" s="1" t="s">
        <v>2847</v>
      </c>
      <c r="B494" s="2" t="s">
        <v>2848</v>
      </c>
    </row>
    <row r="495" spans="1:2">
      <c r="A495" s="1" t="s">
        <v>2849</v>
      </c>
      <c r="B495" s="2" t="s">
        <v>2850</v>
      </c>
    </row>
    <row r="496" spans="1:2">
      <c r="A496" s="1" t="s">
        <v>2851</v>
      </c>
      <c r="B496" s="2" t="s">
        <v>2852</v>
      </c>
    </row>
    <row r="497" spans="1:2">
      <c r="A497" s="1" t="s">
        <v>2853</v>
      </c>
      <c r="B497" s="2" t="s">
        <v>2854</v>
      </c>
    </row>
    <row r="498" spans="1:2">
      <c r="A498" s="1" t="s">
        <v>493</v>
      </c>
      <c r="B498" s="2" t="s">
        <v>494</v>
      </c>
    </row>
    <row r="499" spans="1:2">
      <c r="A499" s="1" t="s">
        <v>2855</v>
      </c>
      <c r="B499" s="2" t="s">
        <v>2856</v>
      </c>
    </row>
    <row r="500" spans="1:2">
      <c r="A500" s="1" t="s">
        <v>2857</v>
      </c>
      <c r="B500" s="2" t="s">
        <v>2858</v>
      </c>
    </row>
    <row r="501" spans="1:2">
      <c r="A501" s="1" t="s">
        <v>2859</v>
      </c>
      <c r="B501" s="2" t="s">
        <v>2860</v>
      </c>
    </row>
    <row r="502" spans="1:2">
      <c r="A502" s="1" t="s">
        <v>2861</v>
      </c>
      <c r="B502" s="2" t="s">
        <v>2862</v>
      </c>
    </row>
    <row r="503" spans="1:2">
      <c r="A503" s="1" t="s">
        <v>2863</v>
      </c>
      <c r="B503" s="2" t="s">
        <v>2864</v>
      </c>
    </row>
    <row r="504" spans="1:2">
      <c r="A504" s="1" t="s">
        <v>2865</v>
      </c>
      <c r="B504" s="2" t="s">
        <v>2866</v>
      </c>
    </row>
    <row r="505" spans="1:2">
      <c r="A505" s="1" t="s">
        <v>2867</v>
      </c>
      <c r="B505" s="2" t="s">
        <v>2868</v>
      </c>
    </row>
    <row r="506" spans="1:2">
      <c r="A506" s="1" t="s">
        <v>2869</v>
      </c>
      <c r="B506" s="2" t="s">
        <v>2870</v>
      </c>
    </row>
    <row r="507" spans="1:2">
      <c r="A507" s="1" t="s">
        <v>2871</v>
      </c>
      <c r="B507" s="2" t="s">
        <v>2872</v>
      </c>
    </row>
    <row r="508" spans="1:2">
      <c r="A508" s="1" t="s">
        <v>2873</v>
      </c>
      <c r="B508" s="2" t="s">
        <v>2874</v>
      </c>
    </row>
    <row r="509" spans="1:2">
      <c r="A509" s="1" t="s">
        <v>2875</v>
      </c>
      <c r="B509" s="2" t="s">
        <v>2876</v>
      </c>
    </row>
    <row r="510" spans="1:2">
      <c r="A510" s="1" t="s">
        <v>2877</v>
      </c>
      <c r="B510" s="2" t="s">
        <v>2878</v>
      </c>
    </row>
    <row r="511" spans="1:2">
      <c r="A511" s="1" t="s">
        <v>2879</v>
      </c>
      <c r="B511" s="2" t="s">
        <v>2880</v>
      </c>
    </row>
    <row r="512" spans="1:2">
      <c r="A512" s="1" t="s">
        <v>2881</v>
      </c>
      <c r="B512" s="2" t="s">
        <v>2882</v>
      </c>
    </row>
    <row r="513" spans="1:2">
      <c r="A513" s="1" t="s">
        <v>2883</v>
      </c>
      <c r="B513" s="2" t="s">
        <v>2884</v>
      </c>
    </row>
    <row r="514" spans="1:2">
      <c r="A514" s="1" t="s">
        <v>2885</v>
      </c>
      <c r="B514" s="2" t="s">
        <v>2886</v>
      </c>
    </row>
    <row r="515" spans="1:2">
      <c r="A515" s="1" t="s">
        <v>2887</v>
      </c>
      <c r="B515" s="2" t="s">
        <v>2888</v>
      </c>
    </row>
    <row r="516" spans="1:2">
      <c r="A516" s="1" t="s">
        <v>2889</v>
      </c>
      <c r="B516" s="2" t="s">
        <v>2890</v>
      </c>
    </row>
    <row r="517" spans="1:2">
      <c r="A517" s="1" t="s">
        <v>2891</v>
      </c>
      <c r="B517" s="2" t="s">
        <v>2892</v>
      </c>
    </row>
    <row r="518" spans="1:2">
      <c r="A518" s="1" t="s">
        <v>2893</v>
      </c>
      <c r="B518" s="2" t="s">
        <v>2894</v>
      </c>
    </row>
    <row r="519" spans="1:2">
      <c r="A519" s="1" t="s">
        <v>2895</v>
      </c>
      <c r="B519" s="2" t="s">
        <v>2896</v>
      </c>
    </row>
    <row r="520" spans="1:2">
      <c r="A520" s="1" t="s">
        <v>2897</v>
      </c>
      <c r="B520" s="2" t="s">
        <v>2898</v>
      </c>
    </row>
    <row r="521" spans="1:2">
      <c r="A521" s="1" t="s">
        <v>2899</v>
      </c>
      <c r="B521" s="2" t="s">
        <v>2900</v>
      </c>
    </row>
    <row r="522" spans="1:2">
      <c r="A522" s="1" t="s">
        <v>2901</v>
      </c>
      <c r="B522" s="2" t="s">
        <v>2902</v>
      </c>
    </row>
    <row r="523" spans="1:2">
      <c r="A523" s="1" t="s">
        <v>2903</v>
      </c>
      <c r="B523" s="2" t="s">
        <v>2904</v>
      </c>
    </row>
    <row r="524" spans="1:2">
      <c r="A524" s="1" t="s">
        <v>2905</v>
      </c>
      <c r="B524" s="2" t="s">
        <v>2906</v>
      </c>
    </row>
    <row r="525" spans="1:2">
      <c r="A525" s="1" t="s">
        <v>2907</v>
      </c>
      <c r="B525" s="2" t="s">
        <v>2908</v>
      </c>
    </row>
    <row r="526" spans="1:2">
      <c r="A526" s="1" t="s">
        <v>2909</v>
      </c>
      <c r="B526" s="2" t="s">
        <v>2910</v>
      </c>
    </row>
    <row r="527" spans="1:2">
      <c r="A527" s="1" t="s">
        <v>2911</v>
      </c>
      <c r="B527" s="2" t="s">
        <v>2912</v>
      </c>
    </row>
    <row r="528" spans="1:2">
      <c r="A528" s="1" t="s">
        <v>2913</v>
      </c>
      <c r="B528" s="2" t="s">
        <v>2914</v>
      </c>
    </row>
    <row r="529" spans="1:2">
      <c r="A529" s="1" t="s">
        <v>2915</v>
      </c>
      <c r="B529" s="2" t="s">
        <v>2916</v>
      </c>
    </row>
    <row r="530" spans="1:2">
      <c r="A530" s="1" t="s">
        <v>2917</v>
      </c>
      <c r="B530" s="2" t="s">
        <v>2918</v>
      </c>
    </row>
    <row r="531" spans="1:2">
      <c r="A531" s="1" t="s">
        <v>2919</v>
      </c>
      <c r="B531" s="2" t="s">
        <v>2920</v>
      </c>
    </row>
    <row r="532" spans="1:2">
      <c r="A532" s="1" t="s">
        <v>2921</v>
      </c>
      <c r="B532" s="2" t="s">
        <v>2922</v>
      </c>
    </row>
    <row r="533" spans="1:2">
      <c r="A533" s="1" t="s">
        <v>2923</v>
      </c>
      <c r="B533" s="2" t="s">
        <v>2924</v>
      </c>
    </row>
    <row r="534" spans="1:2">
      <c r="A534" s="1" t="s">
        <v>2925</v>
      </c>
      <c r="B534" s="2" t="s">
        <v>2926</v>
      </c>
    </row>
    <row r="535" spans="1:2">
      <c r="A535" s="1" t="s">
        <v>2927</v>
      </c>
      <c r="B535" s="2" t="s">
        <v>2928</v>
      </c>
    </row>
    <row r="536" spans="1:2">
      <c r="A536" s="1" t="s">
        <v>2929</v>
      </c>
      <c r="B536" s="2" t="s">
        <v>2930</v>
      </c>
    </row>
    <row r="537" spans="1:2">
      <c r="A537" s="1" t="s">
        <v>2931</v>
      </c>
      <c r="B537" s="2" t="s">
        <v>2932</v>
      </c>
    </row>
    <row r="538" spans="1:2">
      <c r="A538" s="1" t="s">
        <v>2933</v>
      </c>
      <c r="B538" s="2" t="s">
        <v>2934</v>
      </c>
    </row>
    <row r="539" spans="1:2">
      <c r="A539" s="1" t="s">
        <v>2935</v>
      </c>
      <c r="B539" s="2" t="s">
        <v>2936</v>
      </c>
    </row>
    <row r="540" spans="1:2">
      <c r="A540" s="1" t="s">
        <v>2937</v>
      </c>
      <c r="B540" s="2" t="s">
        <v>2938</v>
      </c>
    </row>
    <row r="541" spans="1:2">
      <c r="A541" s="1" t="s">
        <v>2939</v>
      </c>
      <c r="B541" s="2" t="s">
        <v>2940</v>
      </c>
    </row>
    <row r="542" spans="1:2">
      <c r="A542" s="1" t="s">
        <v>2941</v>
      </c>
      <c r="B542" s="2" t="s">
        <v>2942</v>
      </c>
    </row>
    <row r="543" spans="1:2">
      <c r="A543" s="1" t="s">
        <v>2943</v>
      </c>
      <c r="B543" s="2" t="s">
        <v>2944</v>
      </c>
    </row>
    <row r="544" spans="1:2">
      <c r="A544" s="1" t="s">
        <v>2945</v>
      </c>
      <c r="B544" s="2" t="s">
        <v>2946</v>
      </c>
    </row>
    <row r="545" spans="1:2">
      <c r="A545" s="1" t="s">
        <v>2947</v>
      </c>
      <c r="B545" s="2" t="s">
        <v>2948</v>
      </c>
    </row>
    <row r="546" spans="1:2">
      <c r="A546" s="1" t="s">
        <v>2949</v>
      </c>
      <c r="B546" s="2" t="s">
        <v>2950</v>
      </c>
    </row>
    <row r="547" spans="1:2">
      <c r="A547" s="1" t="s">
        <v>2951</v>
      </c>
      <c r="B547" s="2" t="s">
        <v>2952</v>
      </c>
    </row>
    <row r="548" spans="1:2">
      <c r="A548" s="1" t="s">
        <v>2953</v>
      </c>
      <c r="B548" s="2" t="s">
        <v>2954</v>
      </c>
    </row>
    <row r="549" spans="1:2">
      <c r="A549" s="1" t="s">
        <v>2955</v>
      </c>
      <c r="B549" s="2" t="s">
        <v>2956</v>
      </c>
    </row>
    <row r="550" spans="1:2">
      <c r="A550" s="1" t="s">
        <v>2957</v>
      </c>
      <c r="B550" s="2" t="s">
        <v>2958</v>
      </c>
    </row>
    <row r="551" spans="1:2">
      <c r="A551" s="1" t="s">
        <v>2959</v>
      </c>
      <c r="B551" s="2" t="s">
        <v>2960</v>
      </c>
    </row>
    <row r="552" spans="1:2">
      <c r="A552" s="1" t="s">
        <v>2961</v>
      </c>
      <c r="B552" s="2" t="s">
        <v>2962</v>
      </c>
    </row>
    <row r="553" spans="1:2">
      <c r="A553" s="1" t="s">
        <v>2963</v>
      </c>
      <c r="B553" s="2" t="s">
        <v>2964</v>
      </c>
    </row>
    <row r="554" spans="1:2">
      <c r="A554" s="1" t="s">
        <v>2965</v>
      </c>
      <c r="B554" s="2" t="s">
        <v>2966</v>
      </c>
    </row>
    <row r="555" spans="1:2">
      <c r="A555" s="1" t="s">
        <v>2967</v>
      </c>
      <c r="B555" s="2" t="s">
        <v>2968</v>
      </c>
    </row>
    <row r="556" spans="1:2">
      <c r="A556" s="1" t="s">
        <v>2969</v>
      </c>
      <c r="B556" s="2" t="s">
        <v>2970</v>
      </c>
    </row>
    <row r="557" spans="1:2">
      <c r="A557" s="1" t="s">
        <v>2971</v>
      </c>
      <c r="B557" s="2" t="s">
        <v>2972</v>
      </c>
    </row>
    <row r="558" spans="1:2">
      <c r="A558" s="1" t="s">
        <v>2973</v>
      </c>
      <c r="B558" s="2" t="s">
        <v>2974</v>
      </c>
    </row>
    <row r="559" spans="1:2">
      <c r="A559" s="1" t="s">
        <v>111</v>
      </c>
      <c r="B559" s="2" t="s">
        <v>112</v>
      </c>
    </row>
    <row r="560" spans="1:2">
      <c r="A560" s="1" t="s">
        <v>2975</v>
      </c>
      <c r="B560" s="2" t="s">
        <v>2976</v>
      </c>
    </row>
    <row r="561" spans="1:2">
      <c r="A561" s="1" t="s">
        <v>2977</v>
      </c>
      <c r="B561" s="2" t="s">
        <v>2978</v>
      </c>
    </row>
    <row r="562" spans="1:2">
      <c r="A562" s="1" t="s">
        <v>2979</v>
      </c>
      <c r="B562" s="2" t="s">
        <v>2980</v>
      </c>
    </row>
    <row r="563" spans="1:2">
      <c r="A563" s="1" t="s">
        <v>2981</v>
      </c>
      <c r="B563" s="2" t="s">
        <v>2982</v>
      </c>
    </row>
    <row r="564" spans="1:2">
      <c r="A564" s="1" t="s">
        <v>2983</v>
      </c>
      <c r="B564" s="2" t="s">
        <v>2984</v>
      </c>
    </row>
    <row r="565" spans="1:2">
      <c r="A565" s="1" t="s">
        <v>2985</v>
      </c>
      <c r="B565" s="2" t="s">
        <v>2986</v>
      </c>
    </row>
    <row r="566" spans="1:2">
      <c r="A566" s="1" t="s">
        <v>2987</v>
      </c>
      <c r="B566" s="2" t="s">
        <v>2988</v>
      </c>
    </row>
    <row r="567" spans="1:2">
      <c r="A567" s="1" t="s">
        <v>2989</v>
      </c>
      <c r="B567" s="2" t="s">
        <v>2990</v>
      </c>
    </row>
    <row r="568" spans="1:2">
      <c r="A568" s="1" t="s">
        <v>2991</v>
      </c>
      <c r="B568" s="2" t="s">
        <v>2992</v>
      </c>
    </row>
    <row r="569" spans="1:2">
      <c r="A569" s="1" t="s">
        <v>2993</v>
      </c>
      <c r="B569" s="2" t="s">
        <v>2994</v>
      </c>
    </row>
    <row r="570" spans="1:2">
      <c r="A570" s="1" t="s">
        <v>2995</v>
      </c>
      <c r="B570" s="2" t="s">
        <v>2996</v>
      </c>
    </row>
    <row r="571" spans="1:2">
      <c r="A571" s="1" t="s">
        <v>2997</v>
      </c>
      <c r="B571" s="2" t="s">
        <v>2998</v>
      </c>
    </row>
    <row r="572" spans="1:2">
      <c r="A572" s="1" t="s">
        <v>2999</v>
      </c>
      <c r="B572" s="2" t="s">
        <v>3000</v>
      </c>
    </row>
    <row r="573" spans="1:2">
      <c r="A573" s="1" t="s">
        <v>3001</v>
      </c>
      <c r="B573" s="2" t="s">
        <v>3002</v>
      </c>
    </row>
    <row r="574" spans="1:2">
      <c r="A574" s="1" t="s">
        <v>3003</v>
      </c>
      <c r="B574" s="2" t="s">
        <v>3004</v>
      </c>
    </row>
    <row r="575" spans="1:2">
      <c r="A575" s="1" t="s">
        <v>3005</v>
      </c>
      <c r="B575" s="2" t="s">
        <v>3006</v>
      </c>
    </row>
    <row r="576" spans="1:2">
      <c r="A576" s="1" t="s">
        <v>3007</v>
      </c>
      <c r="B576" s="2" t="s">
        <v>3008</v>
      </c>
    </row>
    <row r="577" spans="1:2">
      <c r="A577" s="1" t="s">
        <v>3009</v>
      </c>
      <c r="B577" s="2" t="s">
        <v>3010</v>
      </c>
    </row>
    <row r="578" spans="1:2">
      <c r="A578" s="1" t="s">
        <v>3011</v>
      </c>
      <c r="B578" s="2" t="s">
        <v>3012</v>
      </c>
    </row>
    <row r="579" spans="1:2">
      <c r="A579" s="1" t="s">
        <v>3013</v>
      </c>
      <c r="B579" s="2" t="s">
        <v>3014</v>
      </c>
    </row>
    <row r="580" spans="1:2">
      <c r="A580" s="1" t="s">
        <v>3015</v>
      </c>
      <c r="B580" s="2" t="s">
        <v>3016</v>
      </c>
    </row>
    <row r="581" spans="1:2">
      <c r="A581" s="1" t="s">
        <v>3017</v>
      </c>
      <c r="B581" s="2" t="s">
        <v>3018</v>
      </c>
    </row>
    <row r="582" spans="1:2">
      <c r="A582" s="1" t="s">
        <v>3019</v>
      </c>
      <c r="B582" s="2" t="s">
        <v>3020</v>
      </c>
    </row>
    <row r="583" spans="1:2">
      <c r="A583" s="1" t="s">
        <v>3021</v>
      </c>
      <c r="B583" s="2" t="s">
        <v>3022</v>
      </c>
    </row>
    <row r="584" spans="1:2">
      <c r="A584" s="1" t="s">
        <v>3023</v>
      </c>
      <c r="B584" s="2" t="s">
        <v>3024</v>
      </c>
    </row>
    <row r="585" spans="1:2">
      <c r="A585" s="1" t="s">
        <v>3025</v>
      </c>
      <c r="B585" s="2" t="s">
        <v>3026</v>
      </c>
    </row>
    <row r="586" spans="1:2">
      <c r="A586" s="1" t="s">
        <v>3027</v>
      </c>
      <c r="B586" s="2" t="s">
        <v>3028</v>
      </c>
    </row>
    <row r="587" spans="1:2">
      <c r="A587" s="1" t="s">
        <v>3029</v>
      </c>
      <c r="B587" s="2" t="s">
        <v>3030</v>
      </c>
    </row>
    <row r="588" spans="1:2">
      <c r="A588" s="1" t="s">
        <v>3031</v>
      </c>
      <c r="B588" s="2" t="s">
        <v>3032</v>
      </c>
    </row>
    <row r="589" spans="1:2">
      <c r="A589" s="1" t="s">
        <v>3033</v>
      </c>
      <c r="B589" s="2" t="s">
        <v>3034</v>
      </c>
    </row>
    <row r="590" spans="1:2">
      <c r="A590" s="1" t="s">
        <v>3035</v>
      </c>
      <c r="B590" s="2" t="s">
        <v>3036</v>
      </c>
    </row>
    <row r="591" spans="1:2">
      <c r="A591" s="1" t="s">
        <v>3037</v>
      </c>
      <c r="B591" s="2" t="s">
        <v>3038</v>
      </c>
    </row>
    <row r="592" spans="1:2">
      <c r="A592" s="1" t="s">
        <v>3039</v>
      </c>
      <c r="B592" s="2" t="s">
        <v>3040</v>
      </c>
    </row>
    <row r="593" spans="1:2">
      <c r="A593" s="1" t="s">
        <v>3041</v>
      </c>
      <c r="B593" s="2" t="s">
        <v>3042</v>
      </c>
    </row>
    <row r="594" spans="1:2">
      <c r="A594" s="1" t="s">
        <v>3043</v>
      </c>
      <c r="B594" s="2" t="s">
        <v>3044</v>
      </c>
    </row>
    <row r="595" spans="1:2">
      <c r="A595" s="1" t="s">
        <v>3045</v>
      </c>
      <c r="B595" s="2" t="s">
        <v>3046</v>
      </c>
    </row>
    <row r="596" spans="1:2">
      <c r="A596" s="1" t="s">
        <v>3047</v>
      </c>
      <c r="B596" s="2" t="s">
        <v>3048</v>
      </c>
    </row>
    <row r="597" spans="1:2">
      <c r="A597" s="1" t="s">
        <v>3049</v>
      </c>
      <c r="B597" s="2" t="s">
        <v>3050</v>
      </c>
    </row>
    <row r="598" spans="1:2">
      <c r="A598" s="1" t="s">
        <v>3051</v>
      </c>
      <c r="B598" s="2" t="s">
        <v>3052</v>
      </c>
    </row>
    <row r="599" spans="1:2">
      <c r="A599" s="1" t="s">
        <v>3053</v>
      </c>
      <c r="B599" s="2" t="s">
        <v>3054</v>
      </c>
    </row>
    <row r="600" spans="1:2">
      <c r="A600" s="1" t="s">
        <v>3055</v>
      </c>
      <c r="B600" s="2" t="s">
        <v>3056</v>
      </c>
    </row>
    <row r="601" spans="1:2">
      <c r="A601" s="1" t="s">
        <v>3057</v>
      </c>
      <c r="B601" s="2" t="s">
        <v>3058</v>
      </c>
    </row>
    <row r="602" spans="1:2">
      <c r="A602" s="1" t="s">
        <v>3059</v>
      </c>
      <c r="B602" s="2" t="s">
        <v>3060</v>
      </c>
    </row>
    <row r="603" spans="1:2">
      <c r="A603" s="1" t="s">
        <v>3061</v>
      </c>
      <c r="B603" s="2" t="s">
        <v>3062</v>
      </c>
    </row>
    <row r="604" spans="1:2">
      <c r="A604" s="1" t="s">
        <v>3063</v>
      </c>
      <c r="B604" s="2" t="s">
        <v>3064</v>
      </c>
    </row>
    <row r="605" spans="1:2">
      <c r="A605" s="1" t="s">
        <v>3065</v>
      </c>
      <c r="B605" s="2" t="s">
        <v>3066</v>
      </c>
    </row>
    <row r="606" spans="1:2">
      <c r="A606" s="1" t="s">
        <v>3067</v>
      </c>
      <c r="B606" s="2" t="s">
        <v>3068</v>
      </c>
    </row>
    <row r="607" spans="1:2">
      <c r="A607" s="1" t="s">
        <v>3069</v>
      </c>
      <c r="B607" s="2" t="s">
        <v>3070</v>
      </c>
    </row>
    <row r="608" spans="1:2">
      <c r="A608" s="1" t="s">
        <v>3071</v>
      </c>
      <c r="B608" s="2" t="s">
        <v>3072</v>
      </c>
    </row>
    <row r="609" spans="1:2">
      <c r="A609" s="1" t="s">
        <v>3073</v>
      </c>
      <c r="B609" s="2" t="s">
        <v>3074</v>
      </c>
    </row>
    <row r="610" spans="1:2">
      <c r="A610" s="1" t="s">
        <v>3075</v>
      </c>
      <c r="B610" s="2" t="s">
        <v>3076</v>
      </c>
    </row>
    <row r="611" spans="1:2">
      <c r="A611" s="1" t="s">
        <v>3077</v>
      </c>
      <c r="B611" s="2" t="s">
        <v>3078</v>
      </c>
    </row>
    <row r="612" spans="1:2">
      <c r="A612" s="1" t="s">
        <v>3079</v>
      </c>
      <c r="B612" s="2" t="s">
        <v>3080</v>
      </c>
    </row>
    <row r="613" spans="1:2">
      <c r="A613" s="1" t="s">
        <v>3081</v>
      </c>
      <c r="B613" s="2" t="s">
        <v>3082</v>
      </c>
    </row>
    <row r="614" spans="1:2">
      <c r="A614" s="1" t="s">
        <v>3083</v>
      </c>
      <c r="B614" s="2" t="s">
        <v>3084</v>
      </c>
    </row>
    <row r="615" spans="1:2">
      <c r="A615" s="1" t="s">
        <v>3085</v>
      </c>
      <c r="B615" s="2" t="s">
        <v>3086</v>
      </c>
    </row>
    <row r="616" spans="1:2">
      <c r="A616" s="1" t="s">
        <v>3087</v>
      </c>
      <c r="B616" s="2" t="s">
        <v>3088</v>
      </c>
    </row>
    <row r="617" spans="1:2">
      <c r="A617" s="1" t="s">
        <v>765</v>
      </c>
      <c r="B617" s="2" t="s">
        <v>766</v>
      </c>
    </row>
    <row r="618" spans="1:2">
      <c r="A618" s="1" t="s">
        <v>3089</v>
      </c>
      <c r="B618" s="2" t="s">
        <v>3090</v>
      </c>
    </row>
    <row r="619" spans="1:2">
      <c r="A619" s="1" t="s">
        <v>3091</v>
      </c>
      <c r="B619" s="2" t="s">
        <v>3092</v>
      </c>
    </row>
    <row r="620" spans="1:2">
      <c r="A620" s="1" t="s">
        <v>3093</v>
      </c>
      <c r="B620" s="2" t="s">
        <v>3094</v>
      </c>
    </row>
    <row r="621" spans="1:2">
      <c r="A621" s="1" t="s">
        <v>3095</v>
      </c>
      <c r="B621" s="2" t="s">
        <v>3096</v>
      </c>
    </row>
    <row r="622" spans="1:2">
      <c r="A622" s="1" t="s">
        <v>3097</v>
      </c>
      <c r="B622" s="2" t="s">
        <v>3098</v>
      </c>
    </row>
    <row r="623" spans="1:2">
      <c r="A623" s="1" t="s">
        <v>3099</v>
      </c>
      <c r="B623" s="2" t="s">
        <v>3100</v>
      </c>
    </row>
    <row r="624" spans="1:2">
      <c r="A624" s="1" t="s">
        <v>3101</v>
      </c>
      <c r="B624" s="2" t="s">
        <v>3102</v>
      </c>
    </row>
    <row r="625" spans="1:2">
      <c r="A625" s="1" t="s">
        <v>3103</v>
      </c>
      <c r="B625" s="2" t="s">
        <v>3104</v>
      </c>
    </row>
    <row r="626" spans="1:2">
      <c r="A626" s="1" t="s">
        <v>3105</v>
      </c>
      <c r="B626" s="2" t="s">
        <v>3106</v>
      </c>
    </row>
    <row r="627" spans="1:2">
      <c r="A627" s="1" t="s">
        <v>3107</v>
      </c>
      <c r="B627" s="2" t="s">
        <v>3108</v>
      </c>
    </row>
    <row r="628" spans="1:2">
      <c r="A628" s="1" t="s">
        <v>3109</v>
      </c>
      <c r="B628" s="2" t="s">
        <v>3110</v>
      </c>
    </row>
    <row r="629" spans="1:2">
      <c r="A629" s="1" t="s">
        <v>3111</v>
      </c>
      <c r="B629" s="2" t="s">
        <v>3112</v>
      </c>
    </row>
    <row r="630" spans="1:2">
      <c r="A630" s="1" t="s">
        <v>3113</v>
      </c>
      <c r="B630" s="2" t="s">
        <v>3114</v>
      </c>
    </row>
    <row r="631" spans="1:2">
      <c r="A631" s="1" t="s">
        <v>3115</v>
      </c>
      <c r="B631" s="2" t="s">
        <v>3116</v>
      </c>
    </row>
    <row r="632" spans="1:2">
      <c r="A632" s="1" t="s">
        <v>599</v>
      </c>
      <c r="B632" s="2" t="s">
        <v>600</v>
      </c>
    </row>
    <row r="633" spans="1:2">
      <c r="A633" s="1" t="s">
        <v>66</v>
      </c>
      <c r="B633" s="2" t="s">
        <v>67</v>
      </c>
    </row>
    <row r="634" spans="1:2">
      <c r="A634" s="1" t="s">
        <v>347</v>
      </c>
      <c r="B634" s="2" t="s">
        <v>346</v>
      </c>
    </row>
    <row r="635" spans="1:2">
      <c r="A635" s="1" t="s">
        <v>3117</v>
      </c>
      <c r="B635" s="2" t="s">
        <v>3118</v>
      </c>
    </row>
    <row r="636" spans="1:2">
      <c r="A636" s="1" t="s">
        <v>3119</v>
      </c>
      <c r="B636" s="2" t="s">
        <v>3120</v>
      </c>
    </row>
    <row r="637" spans="1:2">
      <c r="A637" s="1" t="s">
        <v>3121</v>
      </c>
      <c r="B637" s="2" t="s">
        <v>3122</v>
      </c>
    </row>
    <row r="638" spans="1:2">
      <c r="A638" s="1" t="s">
        <v>3123</v>
      </c>
      <c r="B638" s="2" t="s">
        <v>3124</v>
      </c>
    </row>
    <row r="639" spans="1:2">
      <c r="A639" s="1" t="s">
        <v>3125</v>
      </c>
      <c r="B639" s="2" t="s">
        <v>3126</v>
      </c>
    </row>
    <row r="640" spans="1:2">
      <c r="A640" s="1" t="s">
        <v>164</v>
      </c>
      <c r="B640" s="2" t="s">
        <v>163</v>
      </c>
    </row>
    <row r="641" spans="1:2">
      <c r="A641" s="1" t="s">
        <v>3127</v>
      </c>
      <c r="B641" s="2" t="s">
        <v>3128</v>
      </c>
    </row>
    <row r="642" spans="1:2">
      <c r="A642" s="1" t="s">
        <v>3129</v>
      </c>
      <c r="B642" s="2" t="s">
        <v>3130</v>
      </c>
    </row>
    <row r="643" spans="1:2">
      <c r="A643" s="1" t="s">
        <v>3131</v>
      </c>
      <c r="B643" s="2" t="s">
        <v>3132</v>
      </c>
    </row>
    <row r="644" spans="1:2">
      <c r="A644" s="1" t="s">
        <v>3133</v>
      </c>
      <c r="B644" s="2" t="s">
        <v>3134</v>
      </c>
    </row>
    <row r="645" spans="1:2">
      <c r="A645" s="1" t="s">
        <v>3135</v>
      </c>
      <c r="B645" s="2" t="s">
        <v>3136</v>
      </c>
    </row>
    <row r="646" spans="1:2">
      <c r="A646" s="1" t="s">
        <v>3137</v>
      </c>
      <c r="B646" s="2" t="s">
        <v>3138</v>
      </c>
    </row>
    <row r="647" spans="1:2">
      <c r="A647" s="1" t="s">
        <v>3139</v>
      </c>
      <c r="B647" s="2" t="s">
        <v>3140</v>
      </c>
    </row>
    <row r="648" spans="1:2">
      <c r="A648" s="1" t="s">
        <v>3141</v>
      </c>
      <c r="B648" s="2" t="s">
        <v>3142</v>
      </c>
    </row>
    <row r="649" spans="1:2">
      <c r="A649" s="1" t="s">
        <v>3143</v>
      </c>
      <c r="B649" s="2" t="s">
        <v>3144</v>
      </c>
    </row>
    <row r="650" spans="1:2">
      <c r="A650" s="1" t="s">
        <v>3145</v>
      </c>
      <c r="B650" s="2" t="s">
        <v>3146</v>
      </c>
    </row>
    <row r="651" spans="1:2">
      <c r="A651" s="1" t="s">
        <v>3147</v>
      </c>
      <c r="B651" s="2" t="s">
        <v>3148</v>
      </c>
    </row>
    <row r="652" spans="1:2">
      <c r="A652" s="1" t="s">
        <v>3149</v>
      </c>
      <c r="B652" s="2" t="s">
        <v>3150</v>
      </c>
    </row>
    <row r="653" spans="1:2">
      <c r="A653" s="1" t="s">
        <v>3151</v>
      </c>
      <c r="B653" s="2" t="s">
        <v>3152</v>
      </c>
    </row>
    <row r="654" spans="1:2">
      <c r="A654" s="1" t="s">
        <v>3153</v>
      </c>
      <c r="B654" s="2" t="s">
        <v>3154</v>
      </c>
    </row>
    <row r="655" spans="1:2">
      <c r="A655" s="1" t="s">
        <v>3155</v>
      </c>
      <c r="B655" s="2" t="s">
        <v>3156</v>
      </c>
    </row>
    <row r="656" spans="1:2">
      <c r="A656" s="1" t="s">
        <v>3157</v>
      </c>
      <c r="B656" s="2" t="s">
        <v>3158</v>
      </c>
    </row>
    <row r="657" spans="1:2">
      <c r="A657" s="1" t="s">
        <v>3159</v>
      </c>
      <c r="B657" s="2" t="s">
        <v>3160</v>
      </c>
    </row>
    <row r="658" spans="1:2">
      <c r="A658" s="1" t="s">
        <v>3161</v>
      </c>
      <c r="B658" s="2" t="s">
        <v>3162</v>
      </c>
    </row>
    <row r="659" spans="1:2">
      <c r="A659" s="1" t="s">
        <v>3163</v>
      </c>
      <c r="B659" s="2" t="s">
        <v>3164</v>
      </c>
    </row>
    <row r="660" spans="1:2">
      <c r="A660" s="1" t="s">
        <v>3165</v>
      </c>
      <c r="B660" s="2" t="s">
        <v>3166</v>
      </c>
    </row>
    <row r="661" spans="1:2">
      <c r="A661" s="1" t="s">
        <v>3167</v>
      </c>
      <c r="B661" s="2" t="s">
        <v>3168</v>
      </c>
    </row>
    <row r="662" spans="1:2">
      <c r="A662" s="1" t="s">
        <v>3169</v>
      </c>
      <c r="B662" s="2" t="s">
        <v>3170</v>
      </c>
    </row>
    <row r="663" spans="1:2">
      <c r="A663" s="1" t="s">
        <v>3171</v>
      </c>
      <c r="B663" s="2" t="s">
        <v>3172</v>
      </c>
    </row>
    <row r="664" spans="1:2">
      <c r="A664" s="1" t="s">
        <v>3173</v>
      </c>
      <c r="B664" s="2" t="s">
        <v>3174</v>
      </c>
    </row>
    <row r="665" spans="1:2">
      <c r="A665" s="1" t="s">
        <v>3175</v>
      </c>
      <c r="B665" s="2" t="s">
        <v>3176</v>
      </c>
    </row>
    <row r="666" spans="1:2">
      <c r="A666" s="1" t="s">
        <v>3177</v>
      </c>
      <c r="B666" s="2" t="s">
        <v>3178</v>
      </c>
    </row>
    <row r="667" spans="1:2">
      <c r="A667" s="1" t="s">
        <v>3179</v>
      </c>
      <c r="B667" s="2" t="s">
        <v>3180</v>
      </c>
    </row>
    <row r="668" spans="1:2">
      <c r="A668" s="1" t="s">
        <v>3181</v>
      </c>
      <c r="B668" s="2" t="s">
        <v>3182</v>
      </c>
    </row>
    <row r="669" spans="1:2">
      <c r="A669" s="1" t="s">
        <v>3183</v>
      </c>
      <c r="B669" s="2" t="s">
        <v>3184</v>
      </c>
    </row>
    <row r="670" spans="1:2">
      <c r="A670" s="1" t="s">
        <v>3185</v>
      </c>
      <c r="B670" s="2" t="s">
        <v>3186</v>
      </c>
    </row>
    <row r="671" spans="1:2">
      <c r="A671" s="1" t="s">
        <v>3187</v>
      </c>
      <c r="B671" s="2" t="s">
        <v>3188</v>
      </c>
    </row>
    <row r="672" spans="1:2">
      <c r="A672" s="1" t="s">
        <v>3189</v>
      </c>
      <c r="B672" s="2" t="s">
        <v>3190</v>
      </c>
    </row>
    <row r="673" spans="1:2">
      <c r="A673" s="1" t="s">
        <v>3191</v>
      </c>
      <c r="B673" s="2" t="s">
        <v>3192</v>
      </c>
    </row>
    <row r="674" spans="1:2">
      <c r="A674" s="1" t="s">
        <v>3193</v>
      </c>
      <c r="B674" s="2" t="s">
        <v>3194</v>
      </c>
    </row>
    <row r="675" spans="1:2">
      <c r="A675" s="1" t="s">
        <v>3195</v>
      </c>
      <c r="B675" s="2" t="s">
        <v>3196</v>
      </c>
    </row>
    <row r="676" spans="1:2">
      <c r="A676" s="1" t="s">
        <v>3197</v>
      </c>
      <c r="B676" s="2" t="s">
        <v>3198</v>
      </c>
    </row>
    <row r="677" spans="1:2">
      <c r="A677" s="1" t="s">
        <v>3199</v>
      </c>
      <c r="B677" s="2" t="s">
        <v>3200</v>
      </c>
    </row>
    <row r="678" spans="1:2">
      <c r="A678" s="1" t="s">
        <v>3201</v>
      </c>
      <c r="B678" s="2" t="s">
        <v>3202</v>
      </c>
    </row>
    <row r="679" spans="1:2">
      <c r="A679" s="1" t="s">
        <v>3203</v>
      </c>
      <c r="B679" s="2" t="s">
        <v>3204</v>
      </c>
    </row>
    <row r="680" spans="1:2">
      <c r="A680" s="1" t="s">
        <v>3205</v>
      </c>
      <c r="B680" s="2" t="s">
        <v>3206</v>
      </c>
    </row>
    <row r="681" spans="1:2">
      <c r="A681" s="1" t="s">
        <v>3207</v>
      </c>
      <c r="B681" s="2" t="s">
        <v>3208</v>
      </c>
    </row>
    <row r="682" spans="1:2">
      <c r="A682" s="1" t="s">
        <v>3209</v>
      </c>
      <c r="B682" s="2" t="s">
        <v>3210</v>
      </c>
    </row>
    <row r="683" spans="1:2">
      <c r="A683" s="1" t="s">
        <v>3211</v>
      </c>
      <c r="B683" s="2" t="s">
        <v>3212</v>
      </c>
    </row>
    <row r="684" spans="1:2">
      <c r="A684" s="1" t="s">
        <v>3213</v>
      </c>
      <c r="B684" s="2" t="s">
        <v>3214</v>
      </c>
    </row>
    <row r="685" spans="1:2">
      <c r="A685" s="1" t="s">
        <v>3215</v>
      </c>
      <c r="B685" s="2" t="s">
        <v>3216</v>
      </c>
    </row>
    <row r="686" spans="1:2">
      <c r="A686" s="1" t="s">
        <v>3217</v>
      </c>
      <c r="B686" s="2" t="s">
        <v>3218</v>
      </c>
    </row>
    <row r="687" spans="1:2">
      <c r="A687" s="1" t="s">
        <v>3219</v>
      </c>
      <c r="B687" s="2" t="s">
        <v>3220</v>
      </c>
    </row>
    <row r="688" spans="1:2">
      <c r="A688" s="1" t="s">
        <v>3221</v>
      </c>
      <c r="B688" s="2" t="s">
        <v>3222</v>
      </c>
    </row>
    <row r="689" spans="1:2">
      <c r="A689" s="1" t="s">
        <v>3223</v>
      </c>
      <c r="B689" s="2" t="s">
        <v>3224</v>
      </c>
    </row>
    <row r="690" spans="1:2">
      <c r="A690" s="1" t="s">
        <v>3225</v>
      </c>
      <c r="B690" s="2" t="s">
        <v>3226</v>
      </c>
    </row>
    <row r="691" spans="1:2">
      <c r="A691" s="1" t="s">
        <v>3227</v>
      </c>
      <c r="B691" s="2" t="s">
        <v>3228</v>
      </c>
    </row>
    <row r="692" spans="1:2">
      <c r="A692" s="1" t="s">
        <v>3229</v>
      </c>
      <c r="B692" s="2" t="s">
        <v>3230</v>
      </c>
    </row>
    <row r="693" spans="1:2">
      <c r="A693" s="1" t="s">
        <v>3231</v>
      </c>
      <c r="B693" s="2" t="s">
        <v>3232</v>
      </c>
    </row>
    <row r="694" spans="1:2">
      <c r="A694" s="1" t="s">
        <v>3233</v>
      </c>
      <c r="B694" s="2" t="s">
        <v>3234</v>
      </c>
    </row>
    <row r="695" spans="1:2">
      <c r="A695" s="1" t="s">
        <v>3235</v>
      </c>
      <c r="B695" s="2" t="s">
        <v>3236</v>
      </c>
    </row>
    <row r="696" spans="1:2">
      <c r="A696" s="1" t="s">
        <v>3237</v>
      </c>
      <c r="B696" s="2" t="s">
        <v>3238</v>
      </c>
    </row>
    <row r="697" spans="1:2">
      <c r="A697" s="1" t="s">
        <v>3239</v>
      </c>
      <c r="B697" s="2" t="s">
        <v>3240</v>
      </c>
    </row>
    <row r="698" spans="1:2">
      <c r="A698" s="1" t="s">
        <v>3241</v>
      </c>
      <c r="B698" s="2" t="s">
        <v>3242</v>
      </c>
    </row>
    <row r="699" spans="1:2">
      <c r="A699" s="1" t="s">
        <v>3243</v>
      </c>
      <c r="B699" s="2" t="s">
        <v>3244</v>
      </c>
    </row>
    <row r="700" spans="1:2">
      <c r="A700" s="1" t="s">
        <v>3245</v>
      </c>
      <c r="B700" s="2" t="s">
        <v>3246</v>
      </c>
    </row>
    <row r="701" spans="1:2">
      <c r="A701" s="1" t="s">
        <v>3247</v>
      </c>
      <c r="B701" s="2" t="s">
        <v>3248</v>
      </c>
    </row>
    <row r="702" spans="1:2">
      <c r="A702" s="1" t="s">
        <v>3249</v>
      </c>
      <c r="B702" s="2" t="s">
        <v>3250</v>
      </c>
    </row>
    <row r="703" spans="1:2">
      <c r="A703" s="1" t="s">
        <v>3251</v>
      </c>
      <c r="B703" s="2" t="s">
        <v>3252</v>
      </c>
    </row>
    <row r="704" spans="1:2">
      <c r="A704" s="1" t="s">
        <v>3253</v>
      </c>
      <c r="B704" s="2" t="s">
        <v>3254</v>
      </c>
    </row>
    <row r="705" spans="1:2">
      <c r="A705" s="1" t="s">
        <v>3255</v>
      </c>
      <c r="B705" s="2" t="s">
        <v>3256</v>
      </c>
    </row>
    <row r="706" spans="1:2">
      <c r="A706" s="1" t="s">
        <v>3257</v>
      </c>
      <c r="B706" s="2" t="s">
        <v>3258</v>
      </c>
    </row>
    <row r="707" spans="1:2">
      <c r="A707" s="1" t="s">
        <v>3259</v>
      </c>
      <c r="B707" s="2" t="s">
        <v>3260</v>
      </c>
    </row>
    <row r="708" spans="1:2">
      <c r="A708" s="1" t="s">
        <v>3261</v>
      </c>
      <c r="B708" s="2" t="s">
        <v>3262</v>
      </c>
    </row>
    <row r="709" spans="1:2">
      <c r="A709" s="1" t="s">
        <v>3263</v>
      </c>
      <c r="B709" s="2" t="s">
        <v>3264</v>
      </c>
    </row>
    <row r="710" spans="1:2">
      <c r="A710" s="1" t="s">
        <v>3265</v>
      </c>
      <c r="B710" s="2" t="s">
        <v>3266</v>
      </c>
    </row>
    <row r="711" spans="1:2">
      <c r="A711" s="1" t="s">
        <v>3267</v>
      </c>
      <c r="B711" s="2" t="s">
        <v>3268</v>
      </c>
    </row>
    <row r="712" spans="1:2">
      <c r="A712" s="1" t="s">
        <v>3269</v>
      </c>
      <c r="B712" s="2" t="s">
        <v>3270</v>
      </c>
    </row>
    <row r="713" spans="1:2">
      <c r="A713" s="1" t="s">
        <v>3271</v>
      </c>
      <c r="B713" s="2" t="s">
        <v>3272</v>
      </c>
    </row>
    <row r="714" spans="1:2">
      <c r="A714" s="1" t="s">
        <v>3273</v>
      </c>
      <c r="B714" s="2" t="s">
        <v>3274</v>
      </c>
    </row>
    <row r="715" spans="1:2">
      <c r="A715" s="1" t="s">
        <v>3275</v>
      </c>
      <c r="B715" s="2" t="s">
        <v>3276</v>
      </c>
    </row>
    <row r="716" spans="1:2">
      <c r="A716" s="1" t="s">
        <v>3277</v>
      </c>
      <c r="B716" s="2" t="s">
        <v>3278</v>
      </c>
    </row>
    <row r="717" spans="1:2">
      <c r="A717" s="1" t="s">
        <v>3279</v>
      </c>
      <c r="B717" s="2" t="s">
        <v>3280</v>
      </c>
    </row>
    <row r="718" spans="1:2">
      <c r="A718" s="1" t="s">
        <v>3281</v>
      </c>
      <c r="B718" s="2" t="s">
        <v>3282</v>
      </c>
    </row>
    <row r="719" spans="1:2">
      <c r="A719" s="1" t="s">
        <v>3283</v>
      </c>
      <c r="B719" s="2" t="s">
        <v>3284</v>
      </c>
    </row>
    <row r="720" spans="1:2">
      <c r="A720" s="1" t="s">
        <v>3285</v>
      </c>
      <c r="B720" s="2" t="s">
        <v>3286</v>
      </c>
    </row>
    <row r="721" spans="1:2">
      <c r="A721" s="1" t="s">
        <v>3287</v>
      </c>
      <c r="B721" s="2" t="s">
        <v>3288</v>
      </c>
    </row>
    <row r="722" spans="1:2">
      <c r="A722" s="1" t="s">
        <v>3289</v>
      </c>
      <c r="B722" s="2" t="s">
        <v>3290</v>
      </c>
    </row>
    <row r="723" spans="1:2">
      <c r="A723" s="1" t="s">
        <v>3291</v>
      </c>
      <c r="B723" s="2" t="s">
        <v>3292</v>
      </c>
    </row>
    <row r="724" spans="1:2">
      <c r="A724" s="1" t="s">
        <v>3293</v>
      </c>
      <c r="B724" s="2" t="s">
        <v>3294</v>
      </c>
    </row>
    <row r="725" spans="1:2">
      <c r="A725" s="1" t="s">
        <v>3295</v>
      </c>
      <c r="B725" s="2" t="s">
        <v>3296</v>
      </c>
    </row>
    <row r="726" spans="1:2">
      <c r="A726" s="1" t="s">
        <v>3297</v>
      </c>
      <c r="B726" s="2" t="s">
        <v>3298</v>
      </c>
    </row>
    <row r="727" spans="1:2">
      <c r="A727" s="1" t="s">
        <v>3299</v>
      </c>
      <c r="B727" s="2" t="s">
        <v>3300</v>
      </c>
    </row>
    <row r="728" spans="1:2">
      <c r="A728" s="1" t="s">
        <v>3301</v>
      </c>
      <c r="B728" s="2" t="s">
        <v>3302</v>
      </c>
    </row>
    <row r="729" spans="1:2">
      <c r="A729" s="1" t="s">
        <v>3303</v>
      </c>
      <c r="B729" s="2" t="s">
        <v>3304</v>
      </c>
    </row>
    <row r="730" spans="1:2">
      <c r="A730" s="1" t="s">
        <v>3305</v>
      </c>
      <c r="B730" s="2" t="s">
        <v>3306</v>
      </c>
    </row>
    <row r="731" spans="1:2">
      <c r="A731" s="1" t="s">
        <v>3307</v>
      </c>
      <c r="B731" s="2" t="s">
        <v>3308</v>
      </c>
    </row>
    <row r="732" spans="1:2">
      <c r="A732" s="1" t="s">
        <v>3309</v>
      </c>
      <c r="B732" s="2" t="s">
        <v>3310</v>
      </c>
    </row>
    <row r="733" spans="1:2">
      <c r="A733" s="1" t="s">
        <v>3311</v>
      </c>
      <c r="B733" s="2" t="s">
        <v>3312</v>
      </c>
    </row>
    <row r="734" spans="1:2">
      <c r="A734" s="1" t="s">
        <v>3313</v>
      </c>
      <c r="B734" s="2" t="s">
        <v>3314</v>
      </c>
    </row>
    <row r="735" spans="1:2">
      <c r="A735" s="1" t="s">
        <v>3315</v>
      </c>
      <c r="B735" s="2" t="s">
        <v>3316</v>
      </c>
    </row>
    <row r="736" spans="1:2">
      <c r="A736" s="1" t="s">
        <v>3317</v>
      </c>
      <c r="B736" s="2" t="s">
        <v>3318</v>
      </c>
    </row>
    <row r="737" spans="1:2">
      <c r="A737" s="1" t="s">
        <v>3319</v>
      </c>
      <c r="B737" s="2" t="s">
        <v>3320</v>
      </c>
    </row>
    <row r="738" spans="1:2">
      <c r="A738" s="1" t="s">
        <v>3321</v>
      </c>
      <c r="B738" s="2" t="s">
        <v>3322</v>
      </c>
    </row>
    <row r="739" spans="1:2">
      <c r="A739" s="1" t="s">
        <v>3323</v>
      </c>
      <c r="B739" s="2" t="s">
        <v>3324</v>
      </c>
    </row>
    <row r="740" spans="1:2">
      <c r="A740" s="1" t="s">
        <v>3325</v>
      </c>
      <c r="B740" s="2" t="s">
        <v>3326</v>
      </c>
    </row>
    <row r="741" spans="1:2">
      <c r="A741" s="1" t="s">
        <v>3327</v>
      </c>
      <c r="B741" s="2" t="s">
        <v>3328</v>
      </c>
    </row>
    <row r="742" spans="1:2">
      <c r="A742" s="1" t="s">
        <v>3329</v>
      </c>
      <c r="B742" s="2" t="s">
        <v>3330</v>
      </c>
    </row>
    <row r="743" spans="1:2">
      <c r="A743" s="1" t="s">
        <v>3331</v>
      </c>
      <c r="B743" s="2" t="s">
        <v>3332</v>
      </c>
    </row>
    <row r="744" spans="1:2">
      <c r="A744" s="1" t="s">
        <v>3333</v>
      </c>
      <c r="B744" s="2" t="s">
        <v>3334</v>
      </c>
    </row>
    <row r="745" spans="1:2">
      <c r="A745" s="1" t="s">
        <v>3335</v>
      </c>
      <c r="B745" s="2" t="s">
        <v>3336</v>
      </c>
    </row>
    <row r="746" spans="1:2">
      <c r="A746" s="1" t="s">
        <v>3337</v>
      </c>
      <c r="B746" s="2" t="s">
        <v>3338</v>
      </c>
    </row>
    <row r="747" spans="1:2">
      <c r="A747" s="1" t="s">
        <v>3339</v>
      </c>
      <c r="B747" s="2" t="s">
        <v>3340</v>
      </c>
    </row>
    <row r="748" spans="1:2">
      <c r="A748" s="1" t="s">
        <v>3341</v>
      </c>
      <c r="B748" s="2" t="s">
        <v>3342</v>
      </c>
    </row>
    <row r="749" spans="1:2">
      <c r="A749" s="1" t="s">
        <v>3343</v>
      </c>
      <c r="B749" s="2" t="s">
        <v>3344</v>
      </c>
    </row>
    <row r="750" spans="1:2">
      <c r="A750" s="1" t="s">
        <v>3345</v>
      </c>
      <c r="B750" s="2" t="s">
        <v>3346</v>
      </c>
    </row>
    <row r="751" spans="1:2">
      <c r="A751" s="1" t="s">
        <v>3347</v>
      </c>
      <c r="B751" s="2" t="s">
        <v>3348</v>
      </c>
    </row>
    <row r="752" spans="1:2">
      <c r="A752" s="1" t="s">
        <v>3349</v>
      </c>
      <c r="B752" s="2" t="s">
        <v>3350</v>
      </c>
    </row>
    <row r="753" spans="1:2">
      <c r="A753" s="1" t="s">
        <v>3351</v>
      </c>
      <c r="B753" s="2" t="s">
        <v>3352</v>
      </c>
    </row>
    <row r="754" spans="1:2">
      <c r="A754" s="1" t="s">
        <v>3353</v>
      </c>
      <c r="B754" s="2" t="s">
        <v>3354</v>
      </c>
    </row>
    <row r="755" spans="1:2">
      <c r="A755" s="1" t="s">
        <v>3355</v>
      </c>
      <c r="B755" s="2" t="s">
        <v>3356</v>
      </c>
    </row>
    <row r="756" spans="1:2">
      <c r="A756" s="1" t="s">
        <v>3357</v>
      </c>
      <c r="B756" s="2" t="s">
        <v>3358</v>
      </c>
    </row>
    <row r="757" spans="1:2">
      <c r="A757" s="1" t="s">
        <v>3359</v>
      </c>
      <c r="B757" s="2" t="s">
        <v>3360</v>
      </c>
    </row>
    <row r="758" spans="1:2">
      <c r="A758" s="1" t="s">
        <v>3361</v>
      </c>
      <c r="B758" s="2" t="s">
        <v>3362</v>
      </c>
    </row>
    <row r="759" spans="1:2">
      <c r="A759" s="1" t="s">
        <v>3363</v>
      </c>
      <c r="B759" s="2" t="s">
        <v>3364</v>
      </c>
    </row>
    <row r="760" spans="1:2">
      <c r="A760" s="1" t="s">
        <v>3365</v>
      </c>
      <c r="B760" s="2" t="s">
        <v>3366</v>
      </c>
    </row>
    <row r="761" spans="1:2">
      <c r="A761" s="1" t="s">
        <v>3367</v>
      </c>
      <c r="B761" s="2" t="s">
        <v>3368</v>
      </c>
    </row>
    <row r="762" spans="1:2">
      <c r="A762" s="1" t="s">
        <v>3369</v>
      </c>
      <c r="B762" s="2" t="s">
        <v>3370</v>
      </c>
    </row>
    <row r="763" spans="1:2">
      <c r="A763" s="1" t="s">
        <v>3371</v>
      </c>
      <c r="B763" s="2" t="s">
        <v>3372</v>
      </c>
    </row>
    <row r="764" spans="1:2">
      <c r="A764" s="1" t="s">
        <v>3373</v>
      </c>
      <c r="B764" s="2" t="s">
        <v>3374</v>
      </c>
    </row>
    <row r="765" spans="1:2">
      <c r="A765" s="1" t="s">
        <v>3375</v>
      </c>
      <c r="B765" s="2" t="s">
        <v>3376</v>
      </c>
    </row>
    <row r="766" spans="1:2">
      <c r="A766" s="1" t="s">
        <v>3377</v>
      </c>
      <c r="B766" s="2" t="s">
        <v>3378</v>
      </c>
    </row>
    <row r="767" spans="1:2">
      <c r="A767" s="1" t="s">
        <v>3379</v>
      </c>
      <c r="B767" s="2" t="s">
        <v>3380</v>
      </c>
    </row>
    <row r="768" spans="1:2">
      <c r="A768" s="1" t="s">
        <v>3381</v>
      </c>
      <c r="B768" s="2" t="s">
        <v>3382</v>
      </c>
    </row>
    <row r="769" spans="1:2">
      <c r="A769" s="1" t="s">
        <v>3383</v>
      </c>
      <c r="B769" s="2" t="s">
        <v>3384</v>
      </c>
    </row>
    <row r="770" spans="1:2">
      <c r="A770" s="1" t="s">
        <v>3385</v>
      </c>
      <c r="B770" s="2" t="s">
        <v>3386</v>
      </c>
    </row>
    <row r="771" spans="1:2">
      <c r="A771" s="1" t="s">
        <v>3387</v>
      </c>
      <c r="B771" s="2" t="s">
        <v>3388</v>
      </c>
    </row>
    <row r="772" spans="1:2">
      <c r="A772" s="1" t="s">
        <v>3389</v>
      </c>
      <c r="B772" s="2" t="s">
        <v>3390</v>
      </c>
    </row>
    <row r="773" spans="1:2">
      <c r="A773" s="1" t="s">
        <v>3391</v>
      </c>
      <c r="B773" s="2" t="s">
        <v>3392</v>
      </c>
    </row>
    <row r="774" spans="1:2">
      <c r="A774" s="1" t="s">
        <v>3393</v>
      </c>
      <c r="B774" s="2" t="s">
        <v>3394</v>
      </c>
    </row>
    <row r="775" spans="1:2">
      <c r="A775" s="1" t="s">
        <v>3395</v>
      </c>
      <c r="B775" s="2" t="s">
        <v>3396</v>
      </c>
    </row>
    <row r="776" spans="1:2">
      <c r="A776" s="1" t="s">
        <v>3397</v>
      </c>
      <c r="B776" s="2" t="s">
        <v>3398</v>
      </c>
    </row>
    <row r="777" spans="1:2">
      <c r="A777" s="1" t="s">
        <v>3399</v>
      </c>
      <c r="B777" s="2" t="s">
        <v>3400</v>
      </c>
    </row>
    <row r="778" spans="1:2">
      <c r="A778" s="1" t="s">
        <v>3401</v>
      </c>
      <c r="B778" s="2" t="s">
        <v>3402</v>
      </c>
    </row>
    <row r="779" spans="1:2">
      <c r="A779" s="1" t="s">
        <v>3403</v>
      </c>
      <c r="B779" s="2" t="s">
        <v>3404</v>
      </c>
    </row>
    <row r="780" spans="1:2">
      <c r="A780" s="1" t="s">
        <v>3405</v>
      </c>
      <c r="B780" s="2" t="s">
        <v>3406</v>
      </c>
    </row>
    <row r="781" spans="1:2">
      <c r="A781" s="1" t="s">
        <v>3407</v>
      </c>
      <c r="B781" s="2" t="s">
        <v>3408</v>
      </c>
    </row>
    <row r="782" spans="1:2">
      <c r="A782" s="1" t="s">
        <v>3409</v>
      </c>
      <c r="B782" s="2" t="s">
        <v>3410</v>
      </c>
    </row>
    <row r="783" spans="1:2">
      <c r="A783" s="1" t="s">
        <v>3411</v>
      </c>
      <c r="B783" s="2" t="s">
        <v>3412</v>
      </c>
    </row>
    <row r="784" spans="1:2">
      <c r="A784" s="1" t="s">
        <v>3413</v>
      </c>
      <c r="B784" s="2" t="s">
        <v>3414</v>
      </c>
    </row>
    <row r="785" spans="1:2">
      <c r="A785" s="1" t="s">
        <v>3415</v>
      </c>
      <c r="B785" s="2" t="s">
        <v>3416</v>
      </c>
    </row>
    <row r="786" spans="1:2">
      <c r="A786" s="1" t="s">
        <v>3417</v>
      </c>
      <c r="B786" s="2" t="s">
        <v>3418</v>
      </c>
    </row>
    <row r="787" spans="1:2">
      <c r="A787" s="1" t="s">
        <v>3419</v>
      </c>
      <c r="B787" s="2" t="s">
        <v>3420</v>
      </c>
    </row>
    <row r="788" spans="1:2">
      <c r="A788" s="1" t="s">
        <v>3421</v>
      </c>
      <c r="B788" s="2" t="s">
        <v>3422</v>
      </c>
    </row>
    <row r="789" spans="1:2">
      <c r="A789" s="1" t="s">
        <v>3423</v>
      </c>
      <c r="B789" s="2" t="s">
        <v>3424</v>
      </c>
    </row>
    <row r="790" spans="1:2">
      <c r="A790" s="1" t="s">
        <v>3425</v>
      </c>
      <c r="B790" s="2" t="s">
        <v>3426</v>
      </c>
    </row>
    <row r="791" spans="1:2">
      <c r="A791" s="1" t="s">
        <v>3427</v>
      </c>
      <c r="B791" s="2" t="s">
        <v>3428</v>
      </c>
    </row>
    <row r="792" spans="1:2">
      <c r="A792" s="1" t="s">
        <v>3429</v>
      </c>
      <c r="B792" s="2" t="s">
        <v>3430</v>
      </c>
    </row>
    <row r="793" spans="1:2">
      <c r="A793" s="1" t="s">
        <v>3431</v>
      </c>
      <c r="B793" s="2" t="s">
        <v>3432</v>
      </c>
    </row>
    <row r="794" spans="1:2">
      <c r="A794" s="1" t="s">
        <v>3433</v>
      </c>
      <c r="B794" s="2" t="s">
        <v>3434</v>
      </c>
    </row>
    <row r="795" spans="1:2">
      <c r="A795" s="1" t="s">
        <v>3435</v>
      </c>
      <c r="B795" s="2" t="s">
        <v>3436</v>
      </c>
    </row>
    <row r="796" spans="1:2">
      <c r="A796" s="1" t="s">
        <v>3437</v>
      </c>
      <c r="B796" s="2" t="s">
        <v>3438</v>
      </c>
    </row>
    <row r="797" spans="1:2">
      <c r="A797" s="1" t="s">
        <v>3439</v>
      </c>
      <c r="B797" s="2" t="s">
        <v>3440</v>
      </c>
    </row>
    <row r="798" spans="1:2">
      <c r="A798" s="1" t="s">
        <v>3441</v>
      </c>
      <c r="B798" s="2" t="s">
        <v>3442</v>
      </c>
    </row>
    <row r="799" spans="1:2">
      <c r="A799" s="1" t="s">
        <v>3443</v>
      </c>
      <c r="B799" s="2" t="s">
        <v>3444</v>
      </c>
    </row>
    <row r="800" spans="1:2">
      <c r="A800" s="1" t="s">
        <v>3445</v>
      </c>
      <c r="B800" s="2" t="s">
        <v>3446</v>
      </c>
    </row>
    <row r="801" spans="1:2">
      <c r="A801" s="1" t="s">
        <v>3447</v>
      </c>
      <c r="B801" s="2" t="s">
        <v>3448</v>
      </c>
    </row>
    <row r="802" spans="1:2">
      <c r="A802" s="1" t="s">
        <v>3449</v>
      </c>
      <c r="B802" s="2" t="s">
        <v>3450</v>
      </c>
    </row>
    <row r="803" spans="1:2">
      <c r="A803" s="1" t="s">
        <v>3451</v>
      </c>
      <c r="B803" s="2" t="s">
        <v>3452</v>
      </c>
    </row>
    <row r="804" spans="1:2">
      <c r="A804" s="1" t="s">
        <v>3453</v>
      </c>
      <c r="B804" s="2" t="s">
        <v>3454</v>
      </c>
    </row>
    <row r="805" spans="1:2">
      <c r="A805" s="1" t="s">
        <v>3455</v>
      </c>
      <c r="B805" s="2" t="s">
        <v>3456</v>
      </c>
    </row>
    <row r="806" spans="1:2">
      <c r="A806" s="1" t="s">
        <v>3457</v>
      </c>
      <c r="B806" s="2" t="s">
        <v>3458</v>
      </c>
    </row>
    <row r="807" spans="1:2">
      <c r="A807" s="1" t="s">
        <v>3459</v>
      </c>
      <c r="B807" s="2" t="s">
        <v>3460</v>
      </c>
    </row>
    <row r="808" spans="1:2">
      <c r="A808" s="1" t="s">
        <v>3461</v>
      </c>
      <c r="B808" s="2" t="s">
        <v>3462</v>
      </c>
    </row>
    <row r="809" spans="1:2">
      <c r="A809" s="1" t="s">
        <v>3463</v>
      </c>
      <c r="B809" s="2" t="s">
        <v>3464</v>
      </c>
    </row>
    <row r="810" spans="1:2">
      <c r="A810" s="1" t="s">
        <v>3465</v>
      </c>
      <c r="B810" s="2" t="s">
        <v>3466</v>
      </c>
    </row>
    <row r="811" spans="1:2">
      <c r="A811" s="1" t="s">
        <v>3467</v>
      </c>
      <c r="B811" s="2" t="s">
        <v>3468</v>
      </c>
    </row>
    <row r="812" spans="1:2">
      <c r="A812" s="1" t="s">
        <v>3469</v>
      </c>
      <c r="B812" s="2" t="s">
        <v>3470</v>
      </c>
    </row>
    <row r="813" spans="1:2">
      <c r="A813" s="1" t="s">
        <v>3471</v>
      </c>
      <c r="B813" s="2" t="s">
        <v>3472</v>
      </c>
    </row>
    <row r="814" spans="1:2">
      <c r="A814" s="1" t="s">
        <v>3473</v>
      </c>
      <c r="B814" s="2" t="s">
        <v>3474</v>
      </c>
    </row>
    <row r="815" spans="1:2">
      <c r="A815" s="1" t="s">
        <v>3475</v>
      </c>
      <c r="B815" s="2" t="s">
        <v>3476</v>
      </c>
    </row>
    <row r="816" spans="1:2">
      <c r="A816" s="1" t="s">
        <v>3477</v>
      </c>
      <c r="B816" s="2" t="s">
        <v>3478</v>
      </c>
    </row>
    <row r="817" spans="1:2">
      <c r="A817" s="1" t="s">
        <v>3479</v>
      </c>
      <c r="B817" s="2" t="s">
        <v>3480</v>
      </c>
    </row>
    <row r="818" spans="1:2">
      <c r="A818" s="1" t="s">
        <v>3481</v>
      </c>
      <c r="B818" s="2" t="s">
        <v>3482</v>
      </c>
    </row>
    <row r="819" spans="1:2">
      <c r="A819" s="1" t="s">
        <v>3483</v>
      </c>
      <c r="B819" s="2" t="s">
        <v>3484</v>
      </c>
    </row>
    <row r="820" spans="1:2">
      <c r="A820" s="1" t="s">
        <v>3485</v>
      </c>
      <c r="B820" s="2" t="s">
        <v>3486</v>
      </c>
    </row>
    <row r="821" spans="1:2">
      <c r="A821" s="1" t="s">
        <v>3487</v>
      </c>
      <c r="B821" s="2" t="s">
        <v>3488</v>
      </c>
    </row>
    <row r="822" spans="1:2">
      <c r="A822" s="1" t="s">
        <v>3489</v>
      </c>
      <c r="B822" s="2" t="s">
        <v>3490</v>
      </c>
    </row>
    <row r="823" spans="1:2">
      <c r="A823" s="1" t="s">
        <v>3491</v>
      </c>
      <c r="B823" s="2" t="s">
        <v>3492</v>
      </c>
    </row>
    <row r="824" spans="1:2">
      <c r="A824" s="1" t="s">
        <v>3493</v>
      </c>
      <c r="B824" s="2" t="s">
        <v>3494</v>
      </c>
    </row>
    <row r="825" spans="1:2">
      <c r="A825" s="1" t="s">
        <v>3495</v>
      </c>
      <c r="B825" s="2" t="s">
        <v>3496</v>
      </c>
    </row>
    <row r="826" spans="1:2">
      <c r="A826" s="1" t="s">
        <v>3497</v>
      </c>
      <c r="B826" s="2" t="s">
        <v>3498</v>
      </c>
    </row>
    <row r="827" spans="1:2">
      <c r="A827" s="1" t="s">
        <v>3499</v>
      </c>
      <c r="B827" s="2" t="s">
        <v>3500</v>
      </c>
    </row>
    <row r="828" spans="1:2">
      <c r="A828" s="1" t="s">
        <v>3501</v>
      </c>
      <c r="B828" s="2" t="s">
        <v>3502</v>
      </c>
    </row>
    <row r="829" spans="1:2">
      <c r="A829" s="1" t="s">
        <v>3503</v>
      </c>
      <c r="B829" s="2" t="s">
        <v>3504</v>
      </c>
    </row>
    <row r="830" spans="1:2">
      <c r="A830" s="1" t="s">
        <v>3505</v>
      </c>
      <c r="B830" s="2" t="s">
        <v>3506</v>
      </c>
    </row>
    <row r="831" spans="1:2">
      <c r="A831" s="1" t="s">
        <v>3507</v>
      </c>
      <c r="B831" s="2" t="s">
        <v>3508</v>
      </c>
    </row>
    <row r="832" spans="1:2">
      <c r="A832" s="1" t="s">
        <v>3509</v>
      </c>
      <c r="B832" s="2" t="s">
        <v>3510</v>
      </c>
    </row>
    <row r="833" spans="1:2">
      <c r="A833" s="1" t="s">
        <v>3511</v>
      </c>
      <c r="B833" s="2" t="s">
        <v>3512</v>
      </c>
    </row>
    <row r="834" spans="1:2">
      <c r="A834" s="1" t="s">
        <v>3513</v>
      </c>
      <c r="B834" s="2" t="s">
        <v>3514</v>
      </c>
    </row>
    <row r="835" spans="1:2">
      <c r="A835" s="1" t="s">
        <v>3515</v>
      </c>
      <c r="B835" s="2" t="s">
        <v>3516</v>
      </c>
    </row>
    <row r="836" spans="1:2">
      <c r="A836" s="1" t="s">
        <v>3517</v>
      </c>
      <c r="B836" s="2" t="s">
        <v>3518</v>
      </c>
    </row>
    <row r="837" spans="1:2">
      <c r="A837" s="1" t="s">
        <v>3519</v>
      </c>
      <c r="B837" s="2" t="s">
        <v>3520</v>
      </c>
    </row>
    <row r="838" spans="1:2">
      <c r="A838" s="1" t="s">
        <v>3521</v>
      </c>
      <c r="B838" s="2" t="s">
        <v>3522</v>
      </c>
    </row>
    <row r="839" spans="1:2">
      <c r="A839" s="1" t="s">
        <v>1876</v>
      </c>
      <c r="B839" s="2" t="s">
        <v>1877</v>
      </c>
    </row>
    <row r="840" spans="1:2">
      <c r="A840" s="1" t="s">
        <v>3523</v>
      </c>
      <c r="B840" s="2" t="s">
        <v>3524</v>
      </c>
    </row>
    <row r="841" spans="1:2">
      <c r="A841" s="1" t="s">
        <v>3525</v>
      </c>
      <c r="B841" s="2" t="s">
        <v>3526</v>
      </c>
    </row>
    <row r="842" spans="1:2">
      <c r="A842" s="1" t="s">
        <v>3527</v>
      </c>
      <c r="B842" s="2" t="s">
        <v>3528</v>
      </c>
    </row>
    <row r="843" spans="1:2">
      <c r="A843" s="1" t="s">
        <v>3529</v>
      </c>
      <c r="B843" s="2" t="s">
        <v>3530</v>
      </c>
    </row>
    <row r="844" spans="1:2">
      <c r="A844" s="1" t="s">
        <v>3531</v>
      </c>
      <c r="B844" s="2" t="s">
        <v>3532</v>
      </c>
    </row>
    <row r="845" spans="1:2">
      <c r="A845" s="1" t="s">
        <v>3533</v>
      </c>
      <c r="B845" s="2" t="s">
        <v>3534</v>
      </c>
    </row>
    <row r="846" spans="1:2">
      <c r="A846" s="1" t="s">
        <v>166</v>
      </c>
      <c r="B846" s="2" t="s">
        <v>229</v>
      </c>
    </row>
    <row r="847" spans="1:2">
      <c r="A847" s="1" t="s">
        <v>3535</v>
      </c>
      <c r="B847" s="2" t="s">
        <v>3536</v>
      </c>
    </row>
    <row r="848" spans="1:2">
      <c r="A848" s="1" t="s">
        <v>3537</v>
      </c>
      <c r="B848" s="2" t="s">
        <v>3538</v>
      </c>
    </row>
    <row r="849" spans="1:2">
      <c r="A849" s="1" t="s">
        <v>3539</v>
      </c>
      <c r="B849" s="2" t="s">
        <v>3540</v>
      </c>
    </row>
    <row r="850" spans="1:2">
      <c r="A850" s="1" t="s">
        <v>3541</v>
      </c>
      <c r="B850" s="2" t="s">
        <v>3542</v>
      </c>
    </row>
    <row r="851" spans="1:2">
      <c r="A851" s="1" t="s">
        <v>3543</v>
      </c>
      <c r="B851" s="2" t="s">
        <v>3544</v>
      </c>
    </row>
    <row r="852" spans="1:2">
      <c r="A852" s="1" t="s">
        <v>3545</v>
      </c>
      <c r="B852" s="2" t="s">
        <v>3546</v>
      </c>
    </row>
    <row r="853" spans="1:2">
      <c r="A853" s="1" t="s">
        <v>3547</v>
      </c>
      <c r="B853" s="2" t="s">
        <v>3548</v>
      </c>
    </row>
    <row r="854" spans="1:2">
      <c r="A854" s="1" t="s">
        <v>3549</v>
      </c>
      <c r="B854" s="2" t="s">
        <v>3550</v>
      </c>
    </row>
    <row r="855" spans="1:2">
      <c r="A855" s="1" t="s">
        <v>3551</v>
      </c>
      <c r="B855" s="2" t="s">
        <v>3552</v>
      </c>
    </row>
    <row r="856" spans="1:2">
      <c r="A856" s="1" t="s">
        <v>3553</v>
      </c>
      <c r="B856" s="2" t="s">
        <v>3554</v>
      </c>
    </row>
    <row r="857" spans="1:2">
      <c r="A857" s="1" t="s">
        <v>3555</v>
      </c>
      <c r="B857" s="2" t="s">
        <v>3556</v>
      </c>
    </row>
    <row r="858" spans="1:2">
      <c r="A858" s="1" t="s">
        <v>3557</v>
      </c>
      <c r="B858" s="2" t="s">
        <v>3558</v>
      </c>
    </row>
    <row r="859" spans="1:2">
      <c r="A859" s="1" t="s">
        <v>3559</v>
      </c>
      <c r="B859" s="2" t="s">
        <v>3560</v>
      </c>
    </row>
    <row r="860" spans="1:2">
      <c r="A860" s="1" t="s">
        <v>3561</v>
      </c>
      <c r="B860" s="2" t="s">
        <v>3562</v>
      </c>
    </row>
    <row r="861" spans="1:2">
      <c r="A861" s="1" t="s">
        <v>3563</v>
      </c>
      <c r="B861" s="2" t="s">
        <v>3564</v>
      </c>
    </row>
    <row r="862" spans="1:2">
      <c r="A862" s="1" t="s">
        <v>3565</v>
      </c>
      <c r="B862" s="2" t="s">
        <v>3566</v>
      </c>
    </row>
    <row r="863" spans="1:2">
      <c r="A863" s="1" t="s">
        <v>3567</v>
      </c>
      <c r="B863" s="2" t="s">
        <v>3568</v>
      </c>
    </row>
    <row r="864" spans="1:2">
      <c r="A864" s="1" t="s">
        <v>3569</v>
      </c>
      <c r="B864" s="2" t="s">
        <v>3570</v>
      </c>
    </row>
    <row r="865" spans="1:2">
      <c r="A865" s="1" t="s">
        <v>3571</v>
      </c>
      <c r="B865" s="2" t="s">
        <v>3572</v>
      </c>
    </row>
    <row r="866" spans="1:2">
      <c r="A866" s="1" t="s">
        <v>3573</v>
      </c>
      <c r="B866" s="2" t="s">
        <v>3574</v>
      </c>
    </row>
    <row r="867" spans="1:2">
      <c r="A867" s="1" t="s">
        <v>3575</v>
      </c>
      <c r="B867" s="2" t="s">
        <v>3576</v>
      </c>
    </row>
    <row r="868" spans="1:2">
      <c r="A868" s="1" t="s">
        <v>3577</v>
      </c>
      <c r="B868" s="2" t="s">
        <v>3578</v>
      </c>
    </row>
    <row r="869" spans="1:2">
      <c r="A869" s="1" t="s">
        <v>3579</v>
      </c>
      <c r="B869" s="2" t="s">
        <v>3580</v>
      </c>
    </row>
    <row r="870" spans="1:2">
      <c r="A870" s="1" t="s">
        <v>3581</v>
      </c>
      <c r="B870" s="2" t="s">
        <v>3582</v>
      </c>
    </row>
    <row r="871" spans="1:2">
      <c r="A871" s="1" t="s">
        <v>3583</v>
      </c>
      <c r="B871" s="2" t="s">
        <v>3584</v>
      </c>
    </row>
    <row r="872" spans="1:2">
      <c r="A872" s="1" t="s">
        <v>3585</v>
      </c>
      <c r="B872" s="2" t="s">
        <v>3586</v>
      </c>
    </row>
    <row r="873" spans="1:2">
      <c r="A873" s="1" t="s">
        <v>3587</v>
      </c>
      <c r="B873" s="2" t="s">
        <v>3588</v>
      </c>
    </row>
    <row r="874" spans="1:2">
      <c r="A874" s="1" t="s">
        <v>3589</v>
      </c>
      <c r="B874" s="2" t="s">
        <v>3590</v>
      </c>
    </row>
    <row r="875" spans="1:2">
      <c r="A875" s="1" t="s">
        <v>3591</v>
      </c>
      <c r="B875" s="2" t="s">
        <v>3592</v>
      </c>
    </row>
    <row r="876" spans="1:2">
      <c r="A876" s="1" t="s">
        <v>3593</v>
      </c>
      <c r="B876" s="2" t="s">
        <v>3594</v>
      </c>
    </row>
    <row r="877" spans="1:2">
      <c r="A877" s="1" t="s">
        <v>3595</v>
      </c>
      <c r="B877" s="2" t="s">
        <v>3596</v>
      </c>
    </row>
    <row r="878" spans="1:2">
      <c r="A878" s="1" t="s">
        <v>3597</v>
      </c>
      <c r="B878" s="2" t="s">
        <v>3598</v>
      </c>
    </row>
    <row r="879" spans="1:2">
      <c r="A879" s="1" t="s">
        <v>3599</v>
      </c>
      <c r="B879" s="2" t="s">
        <v>3600</v>
      </c>
    </row>
    <row r="880" spans="1:2">
      <c r="A880" s="1" t="s">
        <v>3601</v>
      </c>
      <c r="B880" s="2" t="s">
        <v>3602</v>
      </c>
    </row>
    <row r="881" spans="1:2">
      <c r="A881" s="1" t="s">
        <v>3603</v>
      </c>
      <c r="B881" s="2" t="s">
        <v>3604</v>
      </c>
    </row>
    <row r="882" spans="1:2">
      <c r="A882" s="1" t="s">
        <v>3605</v>
      </c>
      <c r="B882" s="2" t="s">
        <v>3606</v>
      </c>
    </row>
    <row r="883" spans="1:2">
      <c r="A883" s="1" t="s">
        <v>3607</v>
      </c>
      <c r="B883" s="2" t="s">
        <v>3608</v>
      </c>
    </row>
    <row r="884" spans="1:2">
      <c r="A884" s="1" t="s">
        <v>3609</v>
      </c>
      <c r="B884" s="2" t="s">
        <v>3610</v>
      </c>
    </row>
    <row r="885" spans="1:2">
      <c r="A885" s="1" t="s">
        <v>3611</v>
      </c>
      <c r="B885" s="2" t="s">
        <v>3612</v>
      </c>
    </row>
    <row r="886" spans="1:2">
      <c r="A886" s="1" t="s">
        <v>3613</v>
      </c>
      <c r="B886" s="2" t="s">
        <v>3614</v>
      </c>
    </row>
    <row r="887" spans="1:2">
      <c r="A887" s="1" t="s">
        <v>3615</v>
      </c>
      <c r="B887" s="2" t="s">
        <v>3616</v>
      </c>
    </row>
    <row r="888" spans="1:2">
      <c r="A888" s="1" t="s">
        <v>3617</v>
      </c>
      <c r="B888" s="2" t="s">
        <v>3618</v>
      </c>
    </row>
    <row r="889" spans="1:2">
      <c r="A889" s="1" t="s">
        <v>3619</v>
      </c>
      <c r="B889" s="2" t="s">
        <v>3620</v>
      </c>
    </row>
    <row r="890" spans="1:2">
      <c r="A890" s="1" t="s">
        <v>3621</v>
      </c>
      <c r="B890" s="2" t="s">
        <v>3622</v>
      </c>
    </row>
    <row r="891" spans="1:2">
      <c r="A891" s="1" t="s">
        <v>3623</v>
      </c>
      <c r="B891" s="2" t="s">
        <v>3624</v>
      </c>
    </row>
    <row r="892" spans="1:2">
      <c r="A892" s="1" t="s">
        <v>3625</v>
      </c>
      <c r="B892" s="2" t="s">
        <v>3626</v>
      </c>
    </row>
    <row r="893" spans="1:2">
      <c r="A893" s="1" t="s">
        <v>3627</v>
      </c>
      <c r="B893" s="2" t="s">
        <v>3628</v>
      </c>
    </row>
    <row r="894" spans="1:2">
      <c r="A894" s="1" t="s">
        <v>3629</v>
      </c>
      <c r="B894" s="2" t="s">
        <v>3630</v>
      </c>
    </row>
    <row r="895" spans="1:2">
      <c r="A895" s="1" t="s">
        <v>3631</v>
      </c>
      <c r="B895" s="2" t="s">
        <v>3632</v>
      </c>
    </row>
    <row r="896" spans="1:2">
      <c r="A896" s="1" t="s">
        <v>3633</v>
      </c>
      <c r="B896" s="2" t="s">
        <v>3634</v>
      </c>
    </row>
    <row r="897" spans="1:2">
      <c r="A897" s="1" t="s">
        <v>3635</v>
      </c>
      <c r="B897" s="2" t="s">
        <v>3636</v>
      </c>
    </row>
    <row r="898" spans="1:2">
      <c r="A898" s="1" t="s">
        <v>3637</v>
      </c>
      <c r="B898" s="2" t="s">
        <v>3638</v>
      </c>
    </row>
    <row r="899" spans="1:2">
      <c r="A899" s="1" t="s">
        <v>3639</v>
      </c>
      <c r="B899" s="2" t="s">
        <v>3640</v>
      </c>
    </row>
    <row r="900" spans="1:2">
      <c r="A900" s="1" t="s">
        <v>3641</v>
      </c>
      <c r="B900" s="2" t="s">
        <v>3642</v>
      </c>
    </row>
    <row r="901" spans="1:2">
      <c r="A901" s="1" t="s">
        <v>3643</v>
      </c>
      <c r="B901" s="2" t="s">
        <v>3644</v>
      </c>
    </row>
    <row r="902" spans="1:2">
      <c r="A902" s="1" t="s">
        <v>3645</v>
      </c>
      <c r="B902" s="2" t="s">
        <v>3646</v>
      </c>
    </row>
    <row r="903" spans="1:2">
      <c r="A903" s="1" t="s">
        <v>3647</v>
      </c>
      <c r="B903" s="2" t="s">
        <v>3648</v>
      </c>
    </row>
    <row r="904" spans="1:2">
      <c r="A904" s="1" t="s">
        <v>3649</v>
      </c>
      <c r="B904" s="2" t="s">
        <v>3650</v>
      </c>
    </row>
    <row r="905" spans="1:2">
      <c r="A905" s="1" t="s">
        <v>3651</v>
      </c>
      <c r="B905" s="2" t="s">
        <v>3652</v>
      </c>
    </row>
    <row r="906" spans="1:2">
      <c r="A906" s="1" t="s">
        <v>3653</v>
      </c>
      <c r="B906" s="2" t="s">
        <v>3654</v>
      </c>
    </row>
    <row r="907" spans="1:2">
      <c r="A907" s="1" t="s">
        <v>3655</v>
      </c>
      <c r="B907" s="2" t="s">
        <v>3656</v>
      </c>
    </row>
    <row r="908" spans="1:2">
      <c r="A908" s="1" t="s">
        <v>3657</v>
      </c>
      <c r="B908" s="2" t="s">
        <v>3658</v>
      </c>
    </row>
    <row r="909" spans="1:2">
      <c r="A909" s="1" t="s">
        <v>3659</v>
      </c>
      <c r="B909" s="2" t="s">
        <v>3660</v>
      </c>
    </row>
    <row r="910" spans="1:2">
      <c r="A910" s="1" t="s">
        <v>3661</v>
      </c>
      <c r="B910" s="2" t="s">
        <v>3662</v>
      </c>
    </row>
    <row r="911" spans="1:2">
      <c r="A911" s="1" t="s">
        <v>3663</v>
      </c>
      <c r="B911" s="2" t="s">
        <v>3664</v>
      </c>
    </row>
    <row r="912" spans="1:2">
      <c r="A912" s="1" t="s">
        <v>3665</v>
      </c>
      <c r="B912" s="2" t="s">
        <v>3666</v>
      </c>
    </row>
    <row r="913" spans="1:2">
      <c r="A913" s="1" t="s">
        <v>3667</v>
      </c>
      <c r="B913" s="2" t="s">
        <v>3668</v>
      </c>
    </row>
    <row r="914" spans="1:2">
      <c r="A914" s="1" t="s">
        <v>3669</v>
      </c>
      <c r="B914" s="2" t="s">
        <v>3670</v>
      </c>
    </row>
    <row r="915" spans="1:2">
      <c r="A915" s="1" t="s">
        <v>3671</v>
      </c>
      <c r="B915" s="2" t="s">
        <v>3672</v>
      </c>
    </row>
    <row r="916" spans="1:2">
      <c r="A916" s="1" t="s">
        <v>3673</v>
      </c>
      <c r="B916" s="2" t="s">
        <v>3674</v>
      </c>
    </row>
    <row r="917" spans="1:2">
      <c r="A917" s="1" t="s">
        <v>3675</v>
      </c>
      <c r="B917" s="2" t="s">
        <v>3676</v>
      </c>
    </row>
    <row r="918" spans="1:2">
      <c r="A918" s="1" t="s">
        <v>3677</v>
      </c>
      <c r="B918" s="2" t="s">
        <v>3678</v>
      </c>
    </row>
    <row r="919" spans="1:2">
      <c r="A919" s="1" t="s">
        <v>3679</v>
      </c>
      <c r="B919" s="2" t="s">
        <v>3680</v>
      </c>
    </row>
    <row r="920" spans="1:2">
      <c r="A920" s="1" t="s">
        <v>3681</v>
      </c>
      <c r="B920" s="2" t="s">
        <v>3682</v>
      </c>
    </row>
    <row r="921" spans="1:2">
      <c r="A921" s="1" t="s">
        <v>3683</v>
      </c>
      <c r="B921" s="2" t="s">
        <v>3684</v>
      </c>
    </row>
    <row r="922" spans="1:2">
      <c r="A922" s="1" t="s">
        <v>3685</v>
      </c>
      <c r="B922" s="2" t="s">
        <v>3686</v>
      </c>
    </row>
    <row r="923" spans="1:2">
      <c r="A923" s="1" t="s">
        <v>3687</v>
      </c>
      <c r="B923" s="2" t="s">
        <v>3688</v>
      </c>
    </row>
    <row r="924" spans="1:2">
      <c r="A924" s="1" t="s">
        <v>3689</v>
      </c>
      <c r="B924" s="2" t="s">
        <v>3690</v>
      </c>
    </row>
    <row r="925" spans="1:2">
      <c r="A925" s="1" t="s">
        <v>3691</v>
      </c>
      <c r="B925" s="2" t="s">
        <v>3692</v>
      </c>
    </row>
    <row r="926" spans="1:2">
      <c r="A926" s="1" t="s">
        <v>3693</v>
      </c>
      <c r="B926" s="2" t="s">
        <v>3694</v>
      </c>
    </row>
    <row r="927" spans="1:2">
      <c r="A927" s="1" t="s">
        <v>3695</v>
      </c>
      <c r="B927" s="2" t="s">
        <v>3696</v>
      </c>
    </row>
    <row r="928" spans="1:2">
      <c r="A928" s="1" t="s">
        <v>3697</v>
      </c>
      <c r="B928" s="2" t="s">
        <v>3698</v>
      </c>
    </row>
    <row r="929" spans="1:2">
      <c r="A929" s="1" t="s">
        <v>3699</v>
      </c>
      <c r="B929" s="2" t="s">
        <v>3700</v>
      </c>
    </row>
    <row r="930" spans="1:2">
      <c r="A930" s="1" t="s">
        <v>3701</v>
      </c>
      <c r="B930" s="2" t="s">
        <v>3702</v>
      </c>
    </row>
    <row r="931" spans="1:2">
      <c r="A931" s="1" t="s">
        <v>3703</v>
      </c>
      <c r="B931" s="2" t="s">
        <v>3704</v>
      </c>
    </row>
    <row r="932" spans="1:2">
      <c r="A932" s="1" t="s">
        <v>3705</v>
      </c>
      <c r="B932" s="2" t="s">
        <v>3706</v>
      </c>
    </row>
    <row r="933" spans="1:2">
      <c r="A933" s="1" t="s">
        <v>3707</v>
      </c>
      <c r="B933" s="2" t="s">
        <v>3708</v>
      </c>
    </row>
    <row r="934" spans="1:2">
      <c r="A934" s="1" t="s">
        <v>3709</v>
      </c>
      <c r="B934" s="2" t="s">
        <v>3710</v>
      </c>
    </row>
    <row r="935" spans="1:2">
      <c r="A935" s="1" t="s">
        <v>3711</v>
      </c>
      <c r="B935" s="2" t="s">
        <v>3712</v>
      </c>
    </row>
    <row r="936" spans="1:2">
      <c r="A936" s="1" t="s">
        <v>3713</v>
      </c>
      <c r="B936" s="2" t="s">
        <v>3714</v>
      </c>
    </row>
    <row r="937" spans="1:2">
      <c r="A937" s="1" t="s">
        <v>3715</v>
      </c>
      <c r="B937" s="2" t="s">
        <v>3716</v>
      </c>
    </row>
    <row r="938" spans="1:2">
      <c r="A938" s="1" t="s">
        <v>3717</v>
      </c>
      <c r="B938" s="2" t="s">
        <v>3718</v>
      </c>
    </row>
    <row r="939" spans="1:2">
      <c r="A939" s="1" t="s">
        <v>3719</v>
      </c>
      <c r="B939" s="2" t="s">
        <v>3720</v>
      </c>
    </row>
    <row r="940" spans="1:2">
      <c r="A940" s="1" t="s">
        <v>3721</v>
      </c>
      <c r="B940" s="2" t="s">
        <v>3722</v>
      </c>
    </row>
    <row r="941" spans="1:2">
      <c r="A941" s="1" t="s">
        <v>3723</v>
      </c>
      <c r="B941" s="2" t="s">
        <v>3724</v>
      </c>
    </row>
    <row r="942" spans="1:2">
      <c r="A942" s="1" t="s">
        <v>3725</v>
      </c>
      <c r="B942" s="2" t="s">
        <v>3726</v>
      </c>
    </row>
    <row r="943" spans="1:2">
      <c r="A943" s="1" t="s">
        <v>149</v>
      </c>
      <c r="B943" s="2" t="s">
        <v>150</v>
      </c>
    </row>
    <row r="944" spans="1:2">
      <c r="A944" s="1" t="s">
        <v>3727</v>
      </c>
      <c r="B944" s="2" t="s">
        <v>3728</v>
      </c>
    </row>
    <row r="945" spans="1:2">
      <c r="A945" s="1" t="s">
        <v>1012</v>
      </c>
      <c r="B945" s="2" t="s">
        <v>682</v>
      </c>
    </row>
    <row r="946" spans="1:2">
      <c r="A946" s="1" t="s">
        <v>3729</v>
      </c>
      <c r="B946" s="2" t="s">
        <v>3730</v>
      </c>
    </row>
    <row r="947" spans="1:2">
      <c r="A947" s="1" t="s">
        <v>3731</v>
      </c>
      <c r="B947" s="2" t="s">
        <v>3732</v>
      </c>
    </row>
    <row r="948" spans="1:2">
      <c r="A948" s="1" t="s">
        <v>3733</v>
      </c>
      <c r="B948" s="2" t="s">
        <v>3734</v>
      </c>
    </row>
    <row r="949" spans="1:2">
      <c r="A949" s="1" t="s">
        <v>3735</v>
      </c>
      <c r="B949" s="2" t="s">
        <v>3736</v>
      </c>
    </row>
    <row r="950" spans="1:2">
      <c r="A950" s="1" t="s">
        <v>497</v>
      </c>
      <c r="B950" s="2" t="s">
        <v>1702</v>
      </c>
    </row>
    <row r="951" spans="1:2">
      <c r="A951" s="1" t="s">
        <v>3737</v>
      </c>
      <c r="B951" s="2" t="s">
        <v>3738</v>
      </c>
    </row>
    <row r="952" spans="1:2">
      <c r="A952" s="1" t="s">
        <v>3739</v>
      </c>
      <c r="B952" s="2" t="s">
        <v>3740</v>
      </c>
    </row>
    <row r="953" spans="1:2">
      <c r="A953" s="1" t="s">
        <v>3741</v>
      </c>
      <c r="B953" s="2" t="s">
        <v>3742</v>
      </c>
    </row>
    <row r="954" spans="1:2">
      <c r="A954" s="1" t="s">
        <v>3743</v>
      </c>
      <c r="B954" s="2" t="s">
        <v>3744</v>
      </c>
    </row>
    <row r="955" spans="1:2">
      <c r="A955" s="1" t="s">
        <v>3745</v>
      </c>
      <c r="B955" s="2" t="s">
        <v>3746</v>
      </c>
    </row>
    <row r="956" spans="1:2">
      <c r="A956" s="1" t="s">
        <v>3747</v>
      </c>
      <c r="B956" s="2" t="s">
        <v>3748</v>
      </c>
    </row>
    <row r="957" spans="1:2">
      <c r="A957" s="1" t="s">
        <v>3749</v>
      </c>
      <c r="B957" s="2" t="s">
        <v>3750</v>
      </c>
    </row>
    <row r="958" spans="1:2">
      <c r="A958" s="1" t="s">
        <v>3751</v>
      </c>
      <c r="B958" s="2" t="s">
        <v>3752</v>
      </c>
    </row>
    <row r="959" spans="1:2">
      <c r="A959" s="1" t="s">
        <v>3753</v>
      </c>
      <c r="B959" s="2" t="s">
        <v>3754</v>
      </c>
    </row>
    <row r="960" spans="1:2">
      <c r="A960" s="1" t="s">
        <v>3755</v>
      </c>
      <c r="B960" s="2" t="s">
        <v>3756</v>
      </c>
    </row>
    <row r="961" spans="1:2">
      <c r="A961" s="1" t="s">
        <v>3757</v>
      </c>
      <c r="B961" s="2" t="s">
        <v>3758</v>
      </c>
    </row>
    <row r="962" spans="1:2">
      <c r="A962" s="1" t="s">
        <v>3759</v>
      </c>
      <c r="B962" s="2" t="s">
        <v>3760</v>
      </c>
    </row>
    <row r="963" spans="1:2">
      <c r="A963" s="1" t="s">
        <v>3761</v>
      </c>
      <c r="B963" s="2" t="s">
        <v>3762</v>
      </c>
    </row>
    <row r="964" spans="1:2">
      <c r="A964" s="1" t="s">
        <v>3763</v>
      </c>
      <c r="B964" s="2" t="s">
        <v>3764</v>
      </c>
    </row>
    <row r="965" spans="1:2">
      <c r="A965" s="1" t="s">
        <v>3765</v>
      </c>
      <c r="B965" s="2" t="s">
        <v>3766</v>
      </c>
    </row>
    <row r="966" spans="1:2">
      <c r="A966" s="1" t="s">
        <v>3767</v>
      </c>
      <c r="B966" s="2" t="s">
        <v>3768</v>
      </c>
    </row>
    <row r="967" spans="1:2">
      <c r="A967" s="1" t="s">
        <v>3769</v>
      </c>
      <c r="B967" s="2" t="s">
        <v>3770</v>
      </c>
    </row>
    <row r="968" spans="1:2">
      <c r="A968" s="1" t="s">
        <v>3771</v>
      </c>
      <c r="B968" s="2" t="s">
        <v>3772</v>
      </c>
    </row>
    <row r="969" spans="1:2">
      <c r="A969" s="1" t="s">
        <v>3773</v>
      </c>
      <c r="B969" s="2" t="s">
        <v>3774</v>
      </c>
    </row>
    <row r="970" spans="1:2">
      <c r="A970" s="1" t="s">
        <v>3775</v>
      </c>
      <c r="B970" s="2" t="s">
        <v>3776</v>
      </c>
    </row>
    <row r="971" spans="1:2">
      <c r="A971" s="1" t="s">
        <v>3777</v>
      </c>
      <c r="B971" s="2" t="s">
        <v>3778</v>
      </c>
    </row>
    <row r="972" spans="1:2">
      <c r="A972" s="1" t="s">
        <v>3779</v>
      </c>
      <c r="B972" s="2" t="s">
        <v>3780</v>
      </c>
    </row>
    <row r="973" spans="1:2">
      <c r="A973" s="1" t="s">
        <v>3781</v>
      </c>
      <c r="B973" s="2" t="s">
        <v>3782</v>
      </c>
    </row>
    <row r="974" spans="1:2">
      <c r="A974" s="1" t="s">
        <v>3783</v>
      </c>
      <c r="B974" s="2" t="s">
        <v>3784</v>
      </c>
    </row>
    <row r="975" spans="1:2">
      <c r="A975" s="1" t="s">
        <v>3785</v>
      </c>
      <c r="B975" s="2" t="s">
        <v>3786</v>
      </c>
    </row>
    <row r="976" spans="1:2">
      <c r="A976" s="1" t="s">
        <v>3787</v>
      </c>
      <c r="B976" s="2" t="s">
        <v>3788</v>
      </c>
    </row>
    <row r="977" spans="1:2">
      <c r="A977" s="1" t="s">
        <v>3789</v>
      </c>
      <c r="B977" s="2" t="s">
        <v>3790</v>
      </c>
    </row>
    <row r="978" spans="1:2">
      <c r="A978" s="1" t="s">
        <v>3791</v>
      </c>
      <c r="B978" s="2" t="s">
        <v>3792</v>
      </c>
    </row>
    <row r="979" spans="1:2">
      <c r="A979" s="1" t="s">
        <v>3793</v>
      </c>
      <c r="B979" s="2" t="s">
        <v>3794</v>
      </c>
    </row>
    <row r="980" spans="1:2">
      <c r="A980" s="1" t="s">
        <v>3795</v>
      </c>
      <c r="B980" s="2" t="s">
        <v>3796</v>
      </c>
    </row>
    <row r="981" spans="1:2">
      <c r="A981" s="1" t="s">
        <v>3797</v>
      </c>
      <c r="B981" s="2" t="s">
        <v>3798</v>
      </c>
    </row>
    <row r="982" spans="1:2">
      <c r="A982" s="1" t="s">
        <v>3799</v>
      </c>
      <c r="B982" s="2" t="s">
        <v>3800</v>
      </c>
    </row>
    <row r="983" spans="1:2">
      <c r="A983" s="1" t="s">
        <v>3801</v>
      </c>
      <c r="B983" s="2" t="s">
        <v>3802</v>
      </c>
    </row>
    <row r="984" spans="1:2">
      <c r="A984" s="1" t="s">
        <v>3803</v>
      </c>
      <c r="B984" s="2" t="s">
        <v>3804</v>
      </c>
    </row>
    <row r="985" spans="1:2">
      <c r="A985" s="1" t="s">
        <v>3805</v>
      </c>
      <c r="B985" s="2" t="s">
        <v>3806</v>
      </c>
    </row>
    <row r="986" spans="1:2">
      <c r="A986" s="1" t="s">
        <v>3807</v>
      </c>
      <c r="B986" s="2" t="s">
        <v>3808</v>
      </c>
    </row>
    <row r="987" spans="1:2">
      <c r="A987" s="1" t="s">
        <v>3809</v>
      </c>
      <c r="B987" s="2" t="s">
        <v>3810</v>
      </c>
    </row>
    <row r="988" spans="1:2">
      <c r="A988" s="1" t="s">
        <v>3811</v>
      </c>
      <c r="B988" s="2" t="s">
        <v>3812</v>
      </c>
    </row>
    <row r="989" spans="1:2">
      <c r="A989" s="1" t="s">
        <v>3813</v>
      </c>
      <c r="B989" s="2" t="s">
        <v>3814</v>
      </c>
    </row>
    <row r="990" spans="1:2">
      <c r="A990" s="1" t="s">
        <v>3815</v>
      </c>
      <c r="B990" s="2" t="s">
        <v>3816</v>
      </c>
    </row>
    <row r="991" spans="1:2">
      <c r="A991" s="1" t="s">
        <v>3817</v>
      </c>
      <c r="B991" s="2" t="s">
        <v>3818</v>
      </c>
    </row>
    <row r="992" spans="1:2">
      <c r="A992" s="1" t="s">
        <v>3819</v>
      </c>
      <c r="B992" s="2" t="s">
        <v>3820</v>
      </c>
    </row>
    <row r="993" spans="1:2">
      <c r="A993" s="1" t="s">
        <v>104</v>
      </c>
      <c r="B993" s="2" t="s">
        <v>105</v>
      </c>
    </row>
    <row r="994" spans="1:2">
      <c r="A994" s="1" t="s">
        <v>3821</v>
      </c>
      <c r="B994" s="2" t="s">
        <v>3822</v>
      </c>
    </row>
    <row r="995" spans="1:2">
      <c r="A995" s="1" t="s">
        <v>3823</v>
      </c>
      <c r="B995" s="2" t="s">
        <v>3824</v>
      </c>
    </row>
    <row r="996" spans="1:2">
      <c r="A996" s="1" t="s">
        <v>3825</v>
      </c>
      <c r="B996" s="2" t="s">
        <v>3826</v>
      </c>
    </row>
    <row r="997" spans="1:2">
      <c r="A997" s="1" t="s">
        <v>3827</v>
      </c>
      <c r="B997" s="2" t="s">
        <v>3828</v>
      </c>
    </row>
    <row r="998" spans="1:2">
      <c r="A998" s="1" t="s">
        <v>3829</v>
      </c>
      <c r="B998" s="2" t="s">
        <v>3830</v>
      </c>
    </row>
    <row r="999" spans="1:2">
      <c r="A999" s="1" t="s">
        <v>3831</v>
      </c>
      <c r="B999" s="2" t="s">
        <v>3832</v>
      </c>
    </row>
    <row r="1000" spans="1:2">
      <c r="A1000" s="1" t="s">
        <v>3833</v>
      </c>
      <c r="B1000" s="2" t="s">
        <v>3834</v>
      </c>
    </row>
    <row r="1001" spans="1:2">
      <c r="A1001" s="1" t="s">
        <v>3835</v>
      </c>
      <c r="B1001" s="2" t="s">
        <v>3836</v>
      </c>
    </row>
    <row r="1002" spans="1:2">
      <c r="A1002" s="1" t="s">
        <v>3837</v>
      </c>
      <c r="B1002" s="2" t="s">
        <v>3838</v>
      </c>
    </row>
    <row r="1003" spans="1:2">
      <c r="A1003" s="1" t="s">
        <v>3839</v>
      </c>
      <c r="B1003" s="2" t="s">
        <v>3840</v>
      </c>
    </row>
    <row r="1004" spans="1:2">
      <c r="A1004" s="1" t="s">
        <v>3841</v>
      </c>
      <c r="B1004" s="2" t="s">
        <v>3842</v>
      </c>
    </row>
    <row r="1005" spans="1:2">
      <c r="A1005" s="1" t="s">
        <v>3843</v>
      </c>
      <c r="B1005" s="2" t="s">
        <v>3844</v>
      </c>
    </row>
    <row r="1006" spans="1:2">
      <c r="A1006" s="1" t="s">
        <v>3845</v>
      </c>
      <c r="B1006" s="2" t="s">
        <v>3846</v>
      </c>
    </row>
    <row r="1007" spans="1:2">
      <c r="A1007" s="1" t="s">
        <v>3847</v>
      </c>
      <c r="B1007" s="2" t="s">
        <v>3848</v>
      </c>
    </row>
    <row r="1008" spans="1:2">
      <c r="A1008" s="1" t="s">
        <v>3849</v>
      </c>
      <c r="B1008" s="2" t="s">
        <v>3850</v>
      </c>
    </row>
    <row r="1009" spans="1:2">
      <c r="A1009" s="1" t="s">
        <v>3851</v>
      </c>
      <c r="B1009" s="2" t="s">
        <v>3852</v>
      </c>
    </row>
    <row r="1010" spans="1:2">
      <c r="A1010" s="1" t="s">
        <v>3853</v>
      </c>
      <c r="B1010" s="2" t="s">
        <v>3854</v>
      </c>
    </row>
    <row r="1011" spans="1:2">
      <c r="A1011" s="1" t="s">
        <v>3855</v>
      </c>
      <c r="B1011" s="2" t="s">
        <v>3856</v>
      </c>
    </row>
    <row r="1012" spans="1:2">
      <c r="A1012" s="1" t="s">
        <v>3857</v>
      </c>
      <c r="B1012" s="2" t="s">
        <v>3858</v>
      </c>
    </row>
    <row r="1013" spans="1:2">
      <c r="A1013" s="1" t="s">
        <v>3859</v>
      </c>
      <c r="B1013" s="2" t="s">
        <v>3860</v>
      </c>
    </row>
    <row r="1014" spans="1:2">
      <c r="A1014" s="1" t="s">
        <v>3861</v>
      </c>
      <c r="B1014" s="2" t="s">
        <v>3862</v>
      </c>
    </row>
    <row r="1015" spans="1:2">
      <c r="A1015" s="1" t="s">
        <v>3863</v>
      </c>
      <c r="B1015" s="2" t="s">
        <v>3864</v>
      </c>
    </row>
    <row r="1016" spans="1:2">
      <c r="A1016" s="1" t="s">
        <v>3865</v>
      </c>
      <c r="B1016" s="2" t="s">
        <v>3866</v>
      </c>
    </row>
    <row r="1017" spans="1:2">
      <c r="A1017" s="1" t="s">
        <v>3867</v>
      </c>
      <c r="B1017" s="2" t="s">
        <v>3868</v>
      </c>
    </row>
    <row r="1018" spans="1:2">
      <c r="A1018" s="1" t="s">
        <v>3869</v>
      </c>
      <c r="B1018" s="2" t="s">
        <v>3870</v>
      </c>
    </row>
    <row r="1019" spans="1:2">
      <c r="A1019" s="1" t="s">
        <v>3871</v>
      </c>
      <c r="B1019" s="2" t="s">
        <v>3872</v>
      </c>
    </row>
    <row r="1020" spans="1:2">
      <c r="A1020" s="1" t="s">
        <v>3873</v>
      </c>
      <c r="B1020" s="2" t="s">
        <v>3874</v>
      </c>
    </row>
    <row r="1021" spans="1:2">
      <c r="A1021" s="1" t="s">
        <v>3875</v>
      </c>
      <c r="B1021" s="2" t="s">
        <v>3876</v>
      </c>
    </row>
    <row r="1022" spans="1:2">
      <c r="A1022" s="1" t="s">
        <v>3877</v>
      </c>
      <c r="B1022" s="2" t="s">
        <v>3878</v>
      </c>
    </row>
    <row r="1023" spans="1:2">
      <c r="A1023" s="1" t="s">
        <v>3879</v>
      </c>
      <c r="B1023" s="2" t="s">
        <v>3880</v>
      </c>
    </row>
    <row r="1024" spans="1:2">
      <c r="A1024" s="1" t="s">
        <v>3881</v>
      </c>
      <c r="B1024" s="2" t="s">
        <v>3882</v>
      </c>
    </row>
    <row r="1025" spans="1:2">
      <c r="A1025" s="1" t="s">
        <v>3883</v>
      </c>
      <c r="B1025" s="2" t="s">
        <v>3884</v>
      </c>
    </row>
    <row r="1026" spans="1:2">
      <c r="A1026" s="1" t="s">
        <v>3885</v>
      </c>
      <c r="B1026" s="2" t="s">
        <v>3886</v>
      </c>
    </row>
    <row r="1027" spans="1:2">
      <c r="A1027" s="1" t="s">
        <v>3887</v>
      </c>
      <c r="B1027" s="2" t="s">
        <v>3888</v>
      </c>
    </row>
    <row r="1028" spans="1:2">
      <c r="A1028" s="1" t="s">
        <v>3889</v>
      </c>
      <c r="B1028" s="2" t="s">
        <v>3890</v>
      </c>
    </row>
    <row r="1029" spans="1:2">
      <c r="A1029" s="1" t="s">
        <v>3891</v>
      </c>
      <c r="B1029" s="2" t="s">
        <v>3892</v>
      </c>
    </row>
    <row r="1030" spans="1:2">
      <c r="A1030" s="1" t="s">
        <v>3893</v>
      </c>
      <c r="B1030" s="2" t="s">
        <v>3894</v>
      </c>
    </row>
    <row r="1031" spans="1:2">
      <c r="A1031" s="1" t="s">
        <v>3895</v>
      </c>
      <c r="B1031" s="2" t="s">
        <v>3896</v>
      </c>
    </row>
    <row r="1032" spans="1:2">
      <c r="A1032" s="1" t="s">
        <v>3897</v>
      </c>
      <c r="B1032" s="2" t="s">
        <v>3898</v>
      </c>
    </row>
    <row r="1033" spans="1:2">
      <c r="A1033" s="1" t="s">
        <v>1147</v>
      </c>
      <c r="B1033" s="2" t="s">
        <v>1148</v>
      </c>
    </row>
    <row r="1034" spans="1:2">
      <c r="A1034" s="1" t="s">
        <v>3899</v>
      </c>
      <c r="B1034" s="2" t="s">
        <v>3900</v>
      </c>
    </row>
    <row r="1035" spans="1:2">
      <c r="A1035" s="1" t="s">
        <v>3901</v>
      </c>
      <c r="B1035" s="2" t="s">
        <v>3902</v>
      </c>
    </row>
    <row r="1036" spans="1:2">
      <c r="A1036" s="1" t="s">
        <v>3903</v>
      </c>
      <c r="B1036" s="2" t="s">
        <v>3904</v>
      </c>
    </row>
    <row r="1037" spans="1:2">
      <c r="A1037" s="1" t="s">
        <v>3905</v>
      </c>
      <c r="B1037" s="2" t="s">
        <v>3906</v>
      </c>
    </row>
    <row r="1038" spans="1:2">
      <c r="A1038" s="1" t="s">
        <v>3907</v>
      </c>
      <c r="B1038" s="2" t="s">
        <v>3908</v>
      </c>
    </row>
    <row r="1039" spans="1:2">
      <c r="A1039" s="1" t="s">
        <v>3909</v>
      </c>
      <c r="B1039" s="2" t="s">
        <v>3910</v>
      </c>
    </row>
    <row r="1040" spans="1:2">
      <c r="A1040" s="1" t="s">
        <v>3911</v>
      </c>
      <c r="B1040" s="2" t="s">
        <v>3912</v>
      </c>
    </row>
    <row r="1041" spans="1:2">
      <c r="A1041" s="1" t="s">
        <v>3913</v>
      </c>
      <c r="B1041" s="2" t="s">
        <v>3914</v>
      </c>
    </row>
    <row r="1042" spans="1:2">
      <c r="A1042" s="1" t="s">
        <v>3915</v>
      </c>
      <c r="B1042" s="2" t="s">
        <v>3916</v>
      </c>
    </row>
    <row r="1043" spans="1:2">
      <c r="A1043" s="1" t="s">
        <v>3917</v>
      </c>
      <c r="B1043" s="2" t="s">
        <v>3918</v>
      </c>
    </row>
    <row r="1044" spans="1:2">
      <c r="A1044" s="1" t="s">
        <v>3919</v>
      </c>
      <c r="B1044" s="2" t="s">
        <v>3920</v>
      </c>
    </row>
    <row r="1045" spans="1:2">
      <c r="A1045" s="1" t="s">
        <v>3921</v>
      </c>
      <c r="B1045" s="2" t="s">
        <v>3922</v>
      </c>
    </row>
    <row r="1046" spans="1:2">
      <c r="A1046" s="1" t="s">
        <v>3923</v>
      </c>
      <c r="B1046" s="2" t="s">
        <v>3924</v>
      </c>
    </row>
    <row r="1047" spans="1:2">
      <c r="A1047" s="1" t="s">
        <v>3925</v>
      </c>
      <c r="B1047" s="2" t="s">
        <v>3926</v>
      </c>
    </row>
    <row r="1048" spans="1:2">
      <c r="A1048" s="1" t="s">
        <v>3927</v>
      </c>
      <c r="B1048" s="2" t="s">
        <v>3928</v>
      </c>
    </row>
    <row r="1049" spans="1:2">
      <c r="A1049" s="1" t="s">
        <v>3929</v>
      </c>
      <c r="B1049" s="2" t="s">
        <v>3930</v>
      </c>
    </row>
    <row r="1050" spans="1:2">
      <c r="A1050" s="1" t="s">
        <v>3931</v>
      </c>
      <c r="B1050" s="2" t="s">
        <v>3932</v>
      </c>
    </row>
    <row r="1051" spans="1:2">
      <c r="A1051" s="1" t="s">
        <v>3933</v>
      </c>
      <c r="B1051" s="2" t="s">
        <v>3934</v>
      </c>
    </row>
    <row r="1052" spans="1:2">
      <c r="A1052" s="1" t="s">
        <v>3935</v>
      </c>
      <c r="B1052" s="2" t="s">
        <v>3936</v>
      </c>
    </row>
    <row r="1053" spans="1:2">
      <c r="A1053" s="1" t="s">
        <v>3937</v>
      </c>
      <c r="B1053" s="2" t="s">
        <v>3938</v>
      </c>
    </row>
    <row r="1054" spans="1:2">
      <c r="A1054" s="1" t="s">
        <v>3939</v>
      </c>
      <c r="B1054" s="2" t="s">
        <v>3940</v>
      </c>
    </row>
    <row r="1055" spans="1:2">
      <c r="A1055" s="1" t="s">
        <v>3941</v>
      </c>
      <c r="B1055" s="2" t="s">
        <v>3942</v>
      </c>
    </row>
    <row r="1056" spans="1:2">
      <c r="A1056" s="1" t="s">
        <v>3943</v>
      </c>
      <c r="B1056" s="2" t="s">
        <v>3944</v>
      </c>
    </row>
    <row r="1057" spans="1:2">
      <c r="A1057" s="1" t="s">
        <v>3945</v>
      </c>
      <c r="B1057" s="2" t="s">
        <v>3946</v>
      </c>
    </row>
    <row r="1058" spans="1:2">
      <c r="A1058" s="1" t="s">
        <v>3947</v>
      </c>
      <c r="B1058" s="2" t="s">
        <v>3948</v>
      </c>
    </row>
    <row r="1059" spans="1:2">
      <c r="A1059" s="1" t="s">
        <v>3949</v>
      </c>
      <c r="B1059" s="2" t="s">
        <v>3950</v>
      </c>
    </row>
    <row r="1060" spans="1:2">
      <c r="A1060" s="1" t="s">
        <v>3951</v>
      </c>
      <c r="B1060" s="2" t="s">
        <v>3952</v>
      </c>
    </row>
    <row r="1061" spans="1:2">
      <c r="A1061" s="1" t="s">
        <v>3953</v>
      </c>
      <c r="B1061" s="2" t="s">
        <v>3954</v>
      </c>
    </row>
    <row r="1062" spans="1:2">
      <c r="A1062" s="1" t="s">
        <v>3955</v>
      </c>
      <c r="B1062" s="2" t="s">
        <v>3956</v>
      </c>
    </row>
    <row r="1063" spans="1:2">
      <c r="A1063" s="1" t="s">
        <v>3957</v>
      </c>
      <c r="B1063" s="2" t="s">
        <v>3958</v>
      </c>
    </row>
    <row r="1064" spans="1:2">
      <c r="A1064" s="1" t="s">
        <v>3959</v>
      </c>
      <c r="B1064" s="2" t="s">
        <v>3960</v>
      </c>
    </row>
    <row r="1065" spans="1:2">
      <c r="A1065" s="1" t="s">
        <v>3961</v>
      </c>
      <c r="B1065" s="2" t="s">
        <v>3962</v>
      </c>
    </row>
    <row r="1066" spans="1:2">
      <c r="A1066" s="1" t="s">
        <v>3963</v>
      </c>
      <c r="B1066" s="2" t="s">
        <v>3964</v>
      </c>
    </row>
    <row r="1067" spans="1:2">
      <c r="A1067" s="1" t="s">
        <v>3965</v>
      </c>
      <c r="B1067" s="2" t="s">
        <v>3966</v>
      </c>
    </row>
    <row r="1068" spans="1:2">
      <c r="A1068" s="1" t="s">
        <v>3967</v>
      </c>
      <c r="B1068" s="2" t="s">
        <v>3968</v>
      </c>
    </row>
    <row r="1069" spans="1:2">
      <c r="A1069" s="1" t="s">
        <v>3969</v>
      </c>
      <c r="B1069" s="2" t="s">
        <v>3970</v>
      </c>
    </row>
    <row r="1070" spans="1:2">
      <c r="A1070" s="1" t="s">
        <v>3971</v>
      </c>
      <c r="B1070" s="2" t="s">
        <v>3972</v>
      </c>
    </row>
    <row r="1071" spans="1:2">
      <c r="A1071" s="1" t="s">
        <v>3973</v>
      </c>
      <c r="B1071" s="2" t="s">
        <v>3974</v>
      </c>
    </row>
    <row r="1072" spans="1:2">
      <c r="A1072" s="1" t="s">
        <v>3975</v>
      </c>
      <c r="B1072" s="2" t="s">
        <v>3976</v>
      </c>
    </row>
    <row r="1073" spans="1:2">
      <c r="A1073" s="1" t="s">
        <v>3977</v>
      </c>
      <c r="B1073" s="2" t="s">
        <v>3978</v>
      </c>
    </row>
    <row r="1074" spans="1:2">
      <c r="A1074" s="1" t="s">
        <v>3979</v>
      </c>
      <c r="B1074" s="2" t="s">
        <v>3980</v>
      </c>
    </row>
    <row r="1075" spans="1:2">
      <c r="A1075" s="1" t="s">
        <v>3981</v>
      </c>
      <c r="B1075" s="2" t="s">
        <v>3982</v>
      </c>
    </row>
    <row r="1076" spans="1:2">
      <c r="A1076" s="1" t="s">
        <v>3983</v>
      </c>
      <c r="B1076" s="2" t="s">
        <v>3984</v>
      </c>
    </row>
    <row r="1077" spans="1:2">
      <c r="A1077" s="1" t="s">
        <v>3985</v>
      </c>
      <c r="B1077" s="2" t="s">
        <v>3986</v>
      </c>
    </row>
    <row r="1078" spans="1:2">
      <c r="A1078" s="1" t="s">
        <v>3987</v>
      </c>
      <c r="B1078" s="2" t="s">
        <v>3988</v>
      </c>
    </row>
    <row r="1079" spans="1:2">
      <c r="A1079" s="1" t="s">
        <v>3989</v>
      </c>
      <c r="B1079" s="2" t="s">
        <v>3990</v>
      </c>
    </row>
    <row r="1080" spans="1:2">
      <c r="A1080" s="1" t="s">
        <v>3991</v>
      </c>
      <c r="B1080" s="2" t="s">
        <v>3992</v>
      </c>
    </row>
    <row r="1081" spans="1:2">
      <c r="A1081" s="1" t="s">
        <v>3993</v>
      </c>
      <c r="B1081" s="2" t="s">
        <v>3994</v>
      </c>
    </row>
    <row r="1082" spans="1:2">
      <c r="A1082" s="1" t="s">
        <v>3995</v>
      </c>
      <c r="B1082" s="2" t="s">
        <v>3996</v>
      </c>
    </row>
    <row r="1083" spans="1:2">
      <c r="A1083" s="1" t="s">
        <v>3997</v>
      </c>
      <c r="B1083" s="2" t="s">
        <v>3998</v>
      </c>
    </row>
    <row r="1084" spans="1:2">
      <c r="A1084" s="1" t="s">
        <v>3999</v>
      </c>
      <c r="B1084" s="2" t="s">
        <v>4000</v>
      </c>
    </row>
    <row r="1085" spans="1:2">
      <c r="A1085" s="1" t="s">
        <v>4001</v>
      </c>
      <c r="B1085" s="2" t="s">
        <v>4002</v>
      </c>
    </row>
    <row r="1086" spans="1:2">
      <c r="A1086" s="1" t="s">
        <v>4003</v>
      </c>
      <c r="B1086" s="2" t="s">
        <v>4004</v>
      </c>
    </row>
    <row r="1087" spans="1:2">
      <c r="A1087" s="1" t="s">
        <v>4005</v>
      </c>
      <c r="B1087" s="2" t="s">
        <v>4006</v>
      </c>
    </row>
    <row r="1088" spans="1:2">
      <c r="A1088" s="1" t="s">
        <v>4007</v>
      </c>
      <c r="B1088" s="2" t="s">
        <v>4008</v>
      </c>
    </row>
    <row r="1089" spans="1:2">
      <c r="A1089" s="1" t="s">
        <v>4009</v>
      </c>
      <c r="B1089" s="2" t="s">
        <v>4010</v>
      </c>
    </row>
    <row r="1090" spans="1:2">
      <c r="A1090" s="1" t="s">
        <v>4011</v>
      </c>
      <c r="B1090" s="2" t="s">
        <v>4012</v>
      </c>
    </row>
    <row r="1091" spans="1:2">
      <c r="A1091" s="1" t="s">
        <v>4013</v>
      </c>
      <c r="B1091" s="2" t="s">
        <v>4014</v>
      </c>
    </row>
    <row r="1092" spans="1:2">
      <c r="A1092" s="1" t="s">
        <v>4015</v>
      </c>
      <c r="B1092" s="2" t="s">
        <v>4016</v>
      </c>
    </row>
    <row r="1093" spans="1:2">
      <c r="A1093" s="1" t="s">
        <v>4017</v>
      </c>
      <c r="B1093" s="2" t="s">
        <v>4018</v>
      </c>
    </row>
    <row r="1094" spans="1:2">
      <c r="A1094" s="1" t="s">
        <v>4019</v>
      </c>
      <c r="B1094" s="2" t="s">
        <v>4020</v>
      </c>
    </row>
    <row r="1095" spans="1:2">
      <c r="A1095" s="1" t="s">
        <v>4021</v>
      </c>
      <c r="B1095" s="2" t="s">
        <v>4022</v>
      </c>
    </row>
    <row r="1096" spans="1:2">
      <c r="A1096" s="1" t="s">
        <v>4023</v>
      </c>
      <c r="B1096" s="2" t="s">
        <v>4024</v>
      </c>
    </row>
    <row r="1097" spans="1:2">
      <c r="A1097" s="1" t="s">
        <v>4025</v>
      </c>
      <c r="B1097" s="2" t="s">
        <v>4026</v>
      </c>
    </row>
    <row r="1098" spans="1:2">
      <c r="A1098" s="1" t="s">
        <v>4027</v>
      </c>
      <c r="B1098" s="2" t="s">
        <v>4028</v>
      </c>
    </row>
    <row r="1099" spans="1:2">
      <c r="A1099" s="1" t="s">
        <v>4029</v>
      </c>
      <c r="B1099" s="2" t="s">
        <v>4030</v>
      </c>
    </row>
    <row r="1100" spans="1:2">
      <c r="A1100" s="1" t="s">
        <v>4031</v>
      </c>
      <c r="B1100" s="2" t="s">
        <v>4032</v>
      </c>
    </row>
    <row r="1101" spans="1:2">
      <c r="A1101" s="1" t="s">
        <v>4033</v>
      </c>
      <c r="B1101" s="2" t="s">
        <v>4034</v>
      </c>
    </row>
    <row r="1102" spans="1:2">
      <c r="A1102" s="1" t="s">
        <v>4035</v>
      </c>
      <c r="B1102" s="2" t="s">
        <v>4036</v>
      </c>
    </row>
    <row r="1103" spans="1:2">
      <c r="A1103" s="1" t="s">
        <v>4037</v>
      </c>
      <c r="B1103" s="2" t="s">
        <v>4038</v>
      </c>
    </row>
    <row r="1104" spans="1:2">
      <c r="A1104" s="1" t="s">
        <v>4039</v>
      </c>
      <c r="B1104" s="2" t="s">
        <v>4040</v>
      </c>
    </row>
    <row r="1105" spans="1:2">
      <c r="A1105" s="1" t="s">
        <v>4041</v>
      </c>
      <c r="B1105" s="2" t="s">
        <v>4042</v>
      </c>
    </row>
    <row r="1106" spans="1:2">
      <c r="A1106" s="1" t="s">
        <v>4043</v>
      </c>
      <c r="B1106" s="2" t="s">
        <v>4044</v>
      </c>
    </row>
    <row r="1107" spans="1:2">
      <c r="A1107" s="1" t="s">
        <v>4045</v>
      </c>
      <c r="B1107" s="2" t="s">
        <v>4046</v>
      </c>
    </row>
    <row r="1108" spans="1:2">
      <c r="A1108" s="1" t="s">
        <v>4047</v>
      </c>
      <c r="B1108" s="2" t="s">
        <v>4048</v>
      </c>
    </row>
    <row r="1109" spans="1:2">
      <c r="A1109" s="1" t="s">
        <v>4049</v>
      </c>
      <c r="B1109" s="2" t="s">
        <v>4050</v>
      </c>
    </row>
    <row r="1110" spans="1:2">
      <c r="A1110" s="1" t="s">
        <v>4051</v>
      </c>
      <c r="B1110" s="2" t="s">
        <v>4052</v>
      </c>
    </row>
    <row r="1111" spans="1:2">
      <c r="A1111" s="1" t="s">
        <v>4053</v>
      </c>
      <c r="B1111" s="2" t="s">
        <v>4054</v>
      </c>
    </row>
    <row r="1112" spans="1:2">
      <c r="A1112" s="1" t="s">
        <v>4055</v>
      </c>
      <c r="B1112" s="2" t="s">
        <v>4056</v>
      </c>
    </row>
    <row r="1113" spans="1:2">
      <c r="A1113" s="1" t="s">
        <v>4057</v>
      </c>
      <c r="B1113" s="2" t="s">
        <v>4058</v>
      </c>
    </row>
    <row r="1114" spans="1:2">
      <c r="A1114" s="1" t="s">
        <v>4059</v>
      </c>
      <c r="B1114" s="2" t="s">
        <v>4060</v>
      </c>
    </row>
    <row r="1115" spans="1:2">
      <c r="A1115" s="1" t="s">
        <v>4061</v>
      </c>
      <c r="B1115" s="2" t="s">
        <v>4062</v>
      </c>
    </row>
    <row r="1116" spans="1:2">
      <c r="A1116" s="1" t="s">
        <v>4063</v>
      </c>
      <c r="B1116" s="2" t="s">
        <v>4064</v>
      </c>
    </row>
    <row r="1117" spans="1:2">
      <c r="A1117" s="1" t="s">
        <v>4065</v>
      </c>
      <c r="B1117" s="2" t="s">
        <v>4066</v>
      </c>
    </row>
    <row r="1118" spans="1:2">
      <c r="A1118" s="1" t="s">
        <v>4067</v>
      </c>
      <c r="B1118" s="2" t="s">
        <v>4068</v>
      </c>
    </row>
    <row r="1119" spans="1:2">
      <c r="A1119" s="1" t="s">
        <v>4069</v>
      </c>
      <c r="B1119" s="2" t="s">
        <v>4070</v>
      </c>
    </row>
    <row r="1120" spans="1:2">
      <c r="A1120" s="1" t="s">
        <v>4071</v>
      </c>
      <c r="B1120" s="2" t="s">
        <v>4072</v>
      </c>
    </row>
    <row r="1121" spans="1:2">
      <c r="A1121" s="1" t="s">
        <v>4073</v>
      </c>
      <c r="B1121" s="2" t="s">
        <v>4074</v>
      </c>
    </row>
    <row r="1122" spans="1:2">
      <c r="A1122" s="1" t="s">
        <v>4075</v>
      </c>
      <c r="B1122" s="2" t="s">
        <v>4076</v>
      </c>
    </row>
    <row r="1123" spans="1:2">
      <c r="A1123" s="1" t="s">
        <v>4077</v>
      </c>
      <c r="B1123" s="2" t="s">
        <v>4078</v>
      </c>
    </row>
    <row r="1124" spans="1:2">
      <c r="A1124" s="1" t="s">
        <v>4079</v>
      </c>
      <c r="B1124" s="2" t="s">
        <v>4080</v>
      </c>
    </row>
    <row r="1125" spans="1:2">
      <c r="A1125" s="1" t="s">
        <v>4081</v>
      </c>
      <c r="B1125" s="2" t="s">
        <v>4082</v>
      </c>
    </row>
    <row r="1126" spans="1:2">
      <c r="A1126" s="1" t="s">
        <v>4083</v>
      </c>
      <c r="B1126" s="2" t="s">
        <v>4084</v>
      </c>
    </row>
    <row r="1127" spans="1:2">
      <c r="A1127" s="1" t="s">
        <v>4085</v>
      </c>
      <c r="B1127" s="2" t="s">
        <v>4086</v>
      </c>
    </row>
    <row r="1128" spans="1:2">
      <c r="A1128" s="1" t="s">
        <v>4087</v>
      </c>
      <c r="B1128" s="2" t="s">
        <v>4088</v>
      </c>
    </row>
    <row r="1129" spans="1:2">
      <c r="A1129" s="1" t="s">
        <v>4089</v>
      </c>
      <c r="B1129" s="2" t="s">
        <v>4090</v>
      </c>
    </row>
    <row r="1130" spans="1:2">
      <c r="A1130" s="1" t="s">
        <v>4091</v>
      </c>
      <c r="B1130" s="2" t="s">
        <v>4092</v>
      </c>
    </row>
    <row r="1131" spans="1:2">
      <c r="A1131" s="1" t="s">
        <v>4093</v>
      </c>
      <c r="B1131" s="2" t="s">
        <v>4094</v>
      </c>
    </row>
    <row r="1132" spans="1:2">
      <c r="A1132" s="1" t="s">
        <v>4095</v>
      </c>
      <c r="B1132" s="2" t="s">
        <v>4096</v>
      </c>
    </row>
    <row r="1133" spans="1:2">
      <c r="A1133" s="1" t="s">
        <v>4097</v>
      </c>
      <c r="B1133" s="2" t="s">
        <v>4098</v>
      </c>
    </row>
    <row r="1134" spans="1:2">
      <c r="A1134" s="1" t="s">
        <v>4099</v>
      </c>
      <c r="B1134" s="2" t="s">
        <v>4100</v>
      </c>
    </row>
    <row r="1135" spans="1:2">
      <c r="A1135" s="1" t="s">
        <v>4101</v>
      </c>
      <c r="B1135" s="2" t="s">
        <v>4102</v>
      </c>
    </row>
    <row r="1136" spans="1:2">
      <c r="A1136" s="1" t="s">
        <v>4103</v>
      </c>
      <c r="B1136" s="2" t="s">
        <v>4104</v>
      </c>
    </row>
    <row r="1137" spans="1:2">
      <c r="A1137" s="1" t="s">
        <v>4105</v>
      </c>
      <c r="B1137" s="2" t="s">
        <v>4106</v>
      </c>
    </row>
    <row r="1138" spans="1:2">
      <c r="A1138" s="1" t="s">
        <v>4107</v>
      </c>
      <c r="B1138" s="2" t="s">
        <v>4108</v>
      </c>
    </row>
    <row r="1139" spans="1:2">
      <c r="A1139" s="1" t="s">
        <v>4109</v>
      </c>
      <c r="B1139" s="2" t="s">
        <v>4110</v>
      </c>
    </row>
    <row r="1140" spans="1:2">
      <c r="A1140" s="1" t="s">
        <v>4111</v>
      </c>
      <c r="B1140" s="2" t="s">
        <v>4112</v>
      </c>
    </row>
    <row r="1141" spans="1:2">
      <c r="A1141" s="1" t="s">
        <v>4113</v>
      </c>
      <c r="B1141" s="2" t="s">
        <v>4114</v>
      </c>
    </row>
    <row r="1142" spans="1:2">
      <c r="A1142" s="1" t="s">
        <v>4115</v>
      </c>
      <c r="B1142" s="2" t="s">
        <v>4116</v>
      </c>
    </row>
    <row r="1143" spans="1:2">
      <c r="A1143" s="1" t="s">
        <v>4117</v>
      </c>
      <c r="B1143" s="2" t="s">
        <v>4118</v>
      </c>
    </row>
    <row r="1144" spans="1:2">
      <c r="A1144" s="1" t="s">
        <v>4119</v>
      </c>
      <c r="B1144" s="2" t="s">
        <v>4120</v>
      </c>
    </row>
    <row r="1145" spans="1:2">
      <c r="A1145" s="1" t="s">
        <v>4121</v>
      </c>
      <c r="B1145" s="2" t="s">
        <v>4122</v>
      </c>
    </row>
    <row r="1146" spans="1:2">
      <c r="A1146" s="1" t="s">
        <v>4123</v>
      </c>
      <c r="B1146" s="2" t="s">
        <v>4124</v>
      </c>
    </row>
    <row r="1147" spans="1:2">
      <c r="A1147" s="1" t="s">
        <v>4125</v>
      </c>
      <c r="B1147" s="2" t="s">
        <v>4126</v>
      </c>
    </row>
    <row r="1148" spans="1:2">
      <c r="A1148" s="1" t="s">
        <v>4127</v>
      </c>
      <c r="B1148" s="2" t="s">
        <v>4128</v>
      </c>
    </row>
    <row r="1149" spans="1:2">
      <c r="A1149" s="1" t="s">
        <v>4129</v>
      </c>
      <c r="B1149" s="2" t="s">
        <v>4130</v>
      </c>
    </row>
    <row r="1150" spans="1:2">
      <c r="A1150" s="1" t="s">
        <v>4131</v>
      </c>
      <c r="B1150" s="2" t="s">
        <v>4132</v>
      </c>
    </row>
    <row r="1151" spans="1:2">
      <c r="A1151" s="1" t="s">
        <v>4133</v>
      </c>
      <c r="B1151" s="2" t="s">
        <v>4134</v>
      </c>
    </row>
    <row r="1152" spans="1:2">
      <c r="A1152" s="1" t="s">
        <v>4135</v>
      </c>
      <c r="B1152" s="2" t="s">
        <v>4136</v>
      </c>
    </row>
    <row r="1153" spans="1:2">
      <c r="A1153" s="1" t="s">
        <v>4137</v>
      </c>
      <c r="B1153" s="2" t="s">
        <v>4138</v>
      </c>
    </row>
    <row r="1154" spans="1:2">
      <c r="A1154" s="1" t="s">
        <v>4139</v>
      </c>
      <c r="B1154" s="2" t="s">
        <v>4140</v>
      </c>
    </row>
    <row r="1155" spans="1:2">
      <c r="A1155" s="1" t="s">
        <v>4141</v>
      </c>
      <c r="B1155" s="2" t="s">
        <v>4142</v>
      </c>
    </row>
    <row r="1156" spans="1:2">
      <c r="A1156" s="1" t="s">
        <v>4143</v>
      </c>
      <c r="B1156" s="2" t="s">
        <v>4144</v>
      </c>
    </row>
    <row r="1157" spans="1:2">
      <c r="A1157" s="1" t="s">
        <v>4145</v>
      </c>
      <c r="B1157" s="2" t="s">
        <v>4146</v>
      </c>
    </row>
    <row r="1158" spans="1:2">
      <c r="A1158" s="1" t="s">
        <v>4147</v>
      </c>
      <c r="B1158" s="2" t="s">
        <v>4148</v>
      </c>
    </row>
    <row r="1159" spans="1:2">
      <c r="A1159" s="1" t="s">
        <v>4149</v>
      </c>
      <c r="B1159" s="2" t="s">
        <v>4150</v>
      </c>
    </row>
    <row r="1160" spans="1:2">
      <c r="A1160" s="1" t="s">
        <v>4151</v>
      </c>
      <c r="B1160" s="2" t="s">
        <v>4152</v>
      </c>
    </row>
    <row r="1161" spans="1:2">
      <c r="A1161" s="1" t="s">
        <v>4153</v>
      </c>
      <c r="B1161" s="2" t="s">
        <v>4154</v>
      </c>
    </row>
    <row r="1162" spans="1:2">
      <c r="A1162" s="1" t="s">
        <v>4155</v>
      </c>
      <c r="B1162" s="2" t="s">
        <v>4156</v>
      </c>
    </row>
    <row r="1163" spans="1:2">
      <c r="A1163" s="1" t="s">
        <v>4157</v>
      </c>
      <c r="B1163" s="2" t="s">
        <v>4158</v>
      </c>
    </row>
    <row r="1164" spans="1:2">
      <c r="A1164" s="1" t="s">
        <v>4159</v>
      </c>
      <c r="B1164" s="2" t="s">
        <v>4160</v>
      </c>
    </row>
    <row r="1165" spans="1:2">
      <c r="A1165" s="1" t="s">
        <v>4161</v>
      </c>
      <c r="B1165" s="2" t="s">
        <v>4162</v>
      </c>
    </row>
    <row r="1166" spans="1:2">
      <c r="A1166" s="1" t="s">
        <v>4163</v>
      </c>
      <c r="B1166" s="2" t="s">
        <v>4164</v>
      </c>
    </row>
    <row r="1167" spans="1:2">
      <c r="A1167" s="1" t="s">
        <v>4165</v>
      </c>
      <c r="B1167" s="2" t="s">
        <v>4166</v>
      </c>
    </row>
    <row r="1168" spans="1:2">
      <c r="A1168" s="1" t="s">
        <v>4167</v>
      </c>
      <c r="B1168" s="2" t="s">
        <v>4168</v>
      </c>
    </row>
    <row r="1169" spans="1:2">
      <c r="A1169" s="1" t="s">
        <v>4169</v>
      </c>
      <c r="B1169" s="2" t="s">
        <v>4170</v>
      </c>
    </row>
    <row r="1170" spans="1:2">
      <c r="A1170" s="1" t="s">
        <v>4171</v>
      </c>
      <c r="B1170" s="2" t="s">
        <v>4172</v>
      </c>
    </row>
    <row r="1171" spans="1:2">
      <c r="A1171" s="1" t="s">
        <v>4173</v>
      </c>
      <c r="B1171" s="2" t="s">
        <v>4174</v>
      </c>
    </row>
    <row r="1172" spans="1:2">
      <c r="A1172" s="1" t="s">
        <v>4175</v>
      </c>
      <c r="B1172" s="2" t="s">
        <v>4176</v>
      </c>
    </row>
    <row r="1173" spans="1:2">
      <c r="A1173" s="1" t="s">
        <v>4177</v>
      </c>
      <c r="B1173" s="2" t="s">
        <v>4178</v>
      </c>
    </row>
    <row r="1174" spans="1:2">
      <c r="A1174" s="1" t="s">
        <v>4179</v>
      </c>
      <c r="B1174" s="2" t="s">
        <v>4180</v>
      </c>
    </row>
    <row r="1175" spans="1:2">
      <c r="A1175" s="1" t="s">
        <v>4181</v>
      </c>
      <c r="B1175" s="2" t="s">
        <v>4182</v>
      </c>
    </row>
    <row r="1176" spans="1:2">
      <c r="A1176" s="1" t="s">
        <v>4183</v>
      </c>
      <c r="B1176" s="2" t="s">
        <v>4184</v>
      </c>
    </row>
    <row r="1177" spans="1:2">
      <c r="A1177" s="1" t="s">
        <v>4185</v>
      </c>
      <c r="B1177" s="2" t="s">
        <v>4186</v>
      </c>
    </row>
    <row r="1178" spans="1:2">
      <c r="A1178" s="1" t="s">
        <v>4187</v>
      </c>
      <c r="B1178" s="2" t="s">
        <v>4188</v>
      </c>
    </row>
    <row r="1179" spans="1:2">
      <c r="A1179" s="1" t="s">
        <v>4189</v>
      </c>
      <c r="B1179" s="2" t="s">
        <v>4190</v>
      </c>
    </row>
    <row r="1180" spans="1:2">
      <c r="A1180" s="1" t="s">
        <v>4191</v>
      </c>
      <c r="B1180" s="2" t="s">
        <v>4192</v>
      </c>
    </row>
    <row r="1181" spans="1:2">
      <c r="A1181" s="1" t="s">
        <v>4193</v>
      </c>
      <c r="B1181" s="2" t="s">
        <v>4194</v>
      </c>
    </row>
    <row r="1182" spans="1:2">
      <c r="A1182" s="1" t="s">
        <v>4195</v>
      </c>
      <c r="B1182" s="2" t="s">
        <v>4196</v>
      </c>
    </row>
    <row r="1183" spans="1:2">
      <c r="A1183" s="1" t="s">
        <v>4197</v>
      </c>
      <c r="B1183" s="2" t="s">
        <v>4198</v>
      </c>
    </row>
    <row r="1184" spans="1:2">
      <c r="A1184" s="1" t="s">
        <v>4199</v>
      </c>
      <c r="B1184" s="2" t="s">
        <v>4200</v>
      </c>
    </row>
    <row r="1185" spans="1:2">
      <c r="A1185" s="1" t="s">
        <v>4201</v>
      </c>
      <c r="B1185" s="2" t="s">
        <v>4202</v>
      </c>
    </row>
    <row r="1186" spans="1:2">
      <c r="A1186" s="1" t="s">
        <v>4203</v>
      </c>
      <c r="B1186" s="2" t="s">
        <v>4204</v>
      </c>
    </row>
    <row r="1187" spans="1:2">
      <c r="A1187" s="1" t="s">
        <v>4205</v>
      </c>
      <c r="B1187" s="2" t="s">
        <v>4206</v>
      </c>
    </row>
    <row r="1188" spans="1:2">
      <c r="A1188" s="1" t="s">
        <v>4207</v>
      </c>
      <c r="B1188" s="2" t="s">
        <v>4208</v>
      </c>
    </row>
    <row r="1189" spans="1:2">
      <c r="A1189" s="1" t="s">
        <v>4209</v>
      </c>
      <c r="B1189" s="2" t="s">
        <v>4210</v>
      </c>
    </row>
    <row r="1190" spans="1:2">
      <c r="A1190" s="1" t="s">
        <v>4211</v>
      </c>
      <c r="B1190" s="2" t="s">
        <v>4212</v>
      </c>
    </row>
    <row r="1191" spans="1:2">
      <c r="A1191" s="1" t="s">
        <v>4213</v>
      </c>
      <c r="B1191" s="2" t="s">
        <v>4214</v>
      </c>
    </row>
    <row r="1192" spans="1:2">
      <c r="A1192" s="1" t="s">
        <v>4215</v>
      </c>
      <c r="B1192" s="2" t="s">
        <v>4216</v>
      </c>
    </row>
    <row r="1193" spans="1:2">
      <c r="A1193" s="1" t="s">
        <v>4217</v>
      </c>
      <c r="B1193" s="2" t="s">
        <v>4218</v>
      </c>
    </row>
    <row r="1194" spans="1:2">
      <c r="A1194" s="1" t="s">
        <v>4219</v>
      </c>
      <c r="B1194" s="2" t="s">
        <v>4220</v>
      </c>
    </row>
    <row r="1195" spans="1:2">
      <c r="A1195" s="1" t="s">
        <v>4221</v>
      </c>
      <c r="B1195" s="2" t="s">
        <v>4222</v>
      </c>
    </row>
    <row r="1196" spans="1:2">
      <c r="A1196" s="1" t="s">
        <v>4223</v>
      </c>
      <c r="B1196" s="2" t="s">
        <v>4224</v>
      </c>
    </row>
    <row r="1197" spans="1:2">
      <c r="A1197" s="1" t="s">
        <v>4225</v>
      </c>
      <c r="B1197" s="2" t="s">
        <v>4226</v>
      </c>
    </row>
    <row r="1198" spans="1:2">
      <c r="A1198" s="1" t="s">
        <v>4227</v>
      </c>
      <c r="B1198" s="2" t="s">
        <v>4228</v>
      </c>
    </row>
    <row r="1199" spans="1:2">
      <c r="A1199" s="1" t="s">
        <v>4229</v>
      </c>
      <c r="B1199" s="2" t="s">
        <v>4230</v>
      </c>
    </row>
    <row r="1200" spans="1:2">
      <c r="A1200" s="1" t="s">
        <v>4231</v>
      </c>
      <c r="B1200" s="2" t="s">
        <v>4232</v>
      </c>
    </row>
    <row r="1201" spans="1:2">
      <c r="A1201" s="1" t="s">
        <v>4233</v>
      </c>
      <c r="B1201" s="2" t="s">
        <v>4234</v>
      </c>
    </row>
    <row r="1202" spans="1:2">
      <c r="A1202" s="1" t="s">
        <v>4235</v>
      </c>
      <c r="B1202" s="2" t="s">
        <v>4236</v>
      </c>
    </row>
    <row r="1203" spans="1:2">
      <c r="A1203" s="1" t="s">
        <v>4237</v>
      </c>
      <c r="B1203" s="2" t="s">
        <v>4238</v>
      </c>
    </row>
    <row r="1204" spans="1:2">
      <c r="A1204" s="1" t="s">
        <v>4239</v>
      </c>
      <c r="B1204" s="2" t="s">
        <v>4240</v>
      </c>
    </row>
    <row r="1205" spans="1:2">
      <c r="A1205" s="1" t="s">
        <v>4241</v>
      </c>
      <c r="B1205" s="2" t="s">
        <v>4242</v>
      </c>
    </row>
    <row r="1206" spans="1:2">
      <c r="A1206" s="1" t="s">
        <v>144</v>
      </c>
      <c r="B1206" s="2" t="s">
        <v>145</v>
      </c>
    </row>
    <row r="1207" spans="1:2">
      <c r="A1207" s="1" t="s">
        <v>4243</v>
      </c>
      <c r="B1207" s="2" t="s">
        <v>4244</v>
      </c>
    </row>
    <row r="1208" spans="1:2">
      <c r="A1208" s="1" t="s">
        <v>4245</v>
      </c>
      <c r="B1208" s="2" t="s">
        <v>4246</v>
      </c>
    </row>
    <row r="1209" spans="1:2">
      <c r="A1209" s="1" t="s">
        <v>4247</v>
      </c>
      <c r="B1209" s="2" t="s">
        <v>4248</v>
      </c>
    </row>
    <row r="1210" spans="1:2">
      <c r="A1210" s="1" t="s">
        <v>4249</v>
      </c>
      <c r="B1210" s="2" t="s">
        <v>4250</v>
      </c>
    </row>
    <row r="1211" spans="1:2">
      <c r="A1211" s="1" t="s">
        <v>4251</v>
      </c>
      <c r="B1211" s="2" t="s">
        <v>4252</v>
      </c>
    </row>
    <row r="1212" spans="1:2">
      <c r="A1212" s="1" t="s">
        <v>4253</v>
      </c>
      <c r="B1212" s="2" t="s">
        <v>4254</v>
      </c>
    </row>
    <row r="1213" spans="1:2">
      <c r="A1213" s="1" t="s">
        <v>4255</v>
      </c>
      <c r="B1213" s="2" t="s">
        <v>4256</v>
      </c>
    </row>
    <row r="1214" spans="1:2">
      <c r="A1214" s="1" t="s">
        <v>4257</v>
      </c>
      <c r="B1214" s="2" t="s">
        <v>4258</v>
      </c>
    </row>
    <row r="1215" spans="1:2">
      <c r="A1215" s="1" t="s">
        <v>4259</v>
      </c>
      <c r="B1215" s="2" t="s">
        <v>4260</v>
      </c>
    </row>
    <row r="1216" spans="1:2">
      <c r="A1216" s="1" t="s">
        <v>4261</v>
      </c>
      <c r="B1216" s="2" t="s">
        <v>4262</v>
      </c>
    </row>
    <row r="1217" spans="1:2">
      <c r="A1217" s="1" t="s">
        <v>4263</v>
      </c>
      <c r="B1217" s="2" t="s">
        <v>4264</v>
      </c>
    </row>
    <row r="1218" spans="1:2">
      <c r="A1218" s="1" t="s">
        <v>4265</v>
      </c>
      <c r="B1218" s="2" t="s">
        <v>4266</v>
      </c>
    </row>
    <row r="1219" spans="1:2">
      <c r="A1219" s="1" t="s">
        <v>4267</v>
      </c>
      <c r="B1219" s="2" t="s">
        <v>4268</v>
      </c>
    </row>
    <row r="1220" spans="1:2">
      <c r="A1220" s="1" t="s">
        <v>4269</v>
      </c>
      <c r="B1220" s="2" t="s">
        <v>4270</v>
      </c>
    </row>
    <row r="1221" spans="1:2">
      <c r="A1221" s="1" t="s">
        <v>4271</v>
      </c>
      <c r="B1221" s="2" t="s">
        <v>4272</v>
      </c>
    </row>
    <row r="1222" spans="1:2">
      <c r="A1222" s="1" t="s">
        <v>4273</v>
      </c>
      <c r="B1222" s="2" t="s">
        <v>4274</v>
      </c>
    </row>
    <row r="1223" spans="1:2">
      <c r="A1223" s="1" t="s">
        <v>4275</v>
      </c>
      <c r="B1223" s="2" t="s">
        <v>4276</v>
      </c>
    </row>
    <row r="1224" spans="1:2">
      <c r="A1224" s="1" t="s">
        <v>4277</v>
      </c>
      <c r="B1224" s="2" t="s">
        <v>4278</v>
      </c>
    </row>
    <row r="1225" spans="1:2">
      <c r="A1225" s="1" t="s">
        <v>4279</v>
      </c>
      <c r="B1225" s="2" t="s">
        <v>4280</v>
      </c>
    </row>
    <row r="1226" spans="1:2">
      <c r="A1226" s="1" t="s">
        <v>4281</v>
      </c>
      <c r="B1226" s="2" t="s">
        <v>4282</v>
      </c>
    </row>
    <row r="1227" spans="1:2">
      <c r="A1227" s="1" t="s">
        <v>971</v>
      </c>
      <c r="B1227" s="2" t="s">
        <v>4283</v>
      </c>
    </row>
    <row r="1228" spans="1:2">
      <c r="A1228" s="1" t="s">
        <v>4284</v>
      </c>
      <c r="B1228" s="2" t="s">
        <v>4285</v>
      </c>
    </row>
    <row r="1229" spans="1:2">
      <c r="A1229" s="1" t="s">
        <v>4286</v>
      </c>
      <c r="B1229" s="2" t="s">
        <v>4287</v>
      </c>
    </row>
    <row r="1230" spans="1:2">
      <c r="A1230" s="1" t="s">
        <v>4288</v>
      </c>
      <c r="B1230" s="2" t="s">
        <v>4289</v>
      </c>
    </row>
    <row r="1231" spans="1:2">
      <c r="A1231" s="1" t="s">
        <v>4290</v>
      </c>
      <c r="B1231" s="2" t="s">
        <v>4291</v>
      </c>
    </row>
    <row r="1232" spans="1:2">
      <c r="A1232" s="1" t="s">
        <v>4292</v>
      </c>
      <c r="B1232" s="2" t="s">
        <v>4293</v>
      </c>
    </row>
    <row r="1233" spans="1:2">
      <c r="A1233" s="1" t="s">
        <v>4294</v>
      </c>
      <c r="B1233" s="2" t="s">
        <v>4295</v>
      </c>
    </row>
    <row r="1234" spans="1:2">
      <c r="A1234" s="1" t="s">
        <v>4296</v>
      </c>
      <c r="B1234" s="2" t="s">
        <v>4297</v>
      </c>
    </row>
    <row r="1235" spans="1:2">
      <c r="A1235" s="1" t="s">
        <v>4298</v>
      </c>
      <c r="B1235" s="2" t="s">
        <v>4299</v>
      </c>
    </row>
    <row r="1236" spans="1:2">
      <c r="A1236" s="1" t="s">
        <v>4300</v>
      </c>
      <c r="B1236" s="2" t="s">
        <v>4301</v>
      </c>
    </row>
    <row r="1237" spans="1:2">
      <c r="A1237" s="1" t="s">
        <v>4302</v>
      </c>
      <c r="B1237" s="2" t="s">
        <v>4303</v>
      </c>
    </row>
    <row r="1238" spans="1:2">
      <c r="A1238" s="1" t="s">
        <v>4304</v>
      </c>
      <c r="B1238" s="2" t="s">
        <v>4305</v>
      </c>
    </row>
    <row r="1239" spans="1:2">
      <c r="A1239" s="1" t="s">
        <v>4306</v>
      </c>
      <c r="B1239" s="2" t="s">
        <v>4307</v>
      </c>
    </row>
    <row r="1240" spans="1:2">
      <c r="A1240" s="1" t="s">
        <v>4308</v>
      </c>
      <c r="B1240" s="2" t="s">
        <v>4309</v>
      </c>
    </row>
    <row r="1241" spans="1:2">
      <c r="A1241" s="1" t="s">
        <v>4310</v>
      </c>
      <c r="B1241" s="2" t="s">
        <v>4311</v>
      </c>
    </row>
    <row r="1242" spans="1:2">
      <c r="A1242" s="1" t="s">
        <v>4312</v>
      </c>
      <c r="B1242" s="2" t="s">
        <v>4313</v>
      </c>
    </row>
    <row r="1243" spans="1:2">
      <c r="A1243" s="1" t="s">
        <v>4314</v>
      </c>
      <c r="B1243" s="2" t="s">
        <v>4315</v>
      </c>
    </row>
    <row r="1244" spans="1:2">
      <c r="A1244" s="1" t="s">
        <v>4316</v>
      </c>
      <c r="B1244" s="2" t="s">
        <v>4317</v>
      </c>
    </row>
    <row r="1245" spans="1:2">
      <c r="A1245" s="1" t="s">
        <v>4318</v>
      </c>
      <c r="B1245" s="2" t="s">
        <v>4319</v>
      </c>
    </row>
    <row r="1246" spans="1:2">
      <c r="A1246" s="1" t="s">
        <v>4320</v>
      </c>
      <c r="B1246" s="2" t="s">
        <v>4321</v>
      </c>
    </row>
    <row r="1247" spans="1:2">
      <c r="A1247" s="1" t="s">
        <v>4322</v>
      </c>
      <c r="B1247" s="2" t="s">
        <v>4323</v>
      </c>
    </row>
    <row r="1248" spans="1:2">
      <c r="A1248" s="1" t="s">
        <v>4324</v>
      </c>
      <c r="B1248" s="2" t="s">
        <v>4325</v>
      </c>
    </row>
    <row r="1249" spans="1:2">
      <c r="A1249" s="1" t="s">
        <v>4326</v>
      </c>
      <c r="B1249" s="2" t="s">
        <v>4327</v>
      </c>
    </row>
    <row r="1250" spans="1:2">
      <c r="A1250" s="1" t="s">
        <v>4328</v>
      </c>
      <c r="B1250" s="2" t="s">
        <v>4329</v>
      </c>
    </row>
    <row r="1251" spans="1:2">
      <c r="A1251" s="1" t="s">
        <v>4330</v>
      </c>
      <c r="B1251" s="2" t="s">
        <v>4331</v>
      </c>
    </row>
    <row r="1252" spans="1:2">
      <c r="A1252" s="1" t="s">
        <v>4332</v>
      </c>
      <c r="B1252" s="2" t="s">
        <v>4333</v>
      </c>
    </row>
    <row r="1253" spans="1:2">
      <c r="A1253" s="1" t="s">
        <v>4334</v>
      </c>
      <c r="B1253" s="2" t="s">
        <v>4335</v>
      </c>
    </row>
    <row r="1254" spans="1:2">
      <c r="A1254" s="1" t="s">
        <v>4336</v>
      </c>
      <c r="B1254" s="2" t="s">
        <v>4337</v>
      </c>
    </row>
    <row r="1255" spans="1:2">
      <c r="A1255" s="1" t="s">
        <v>4338</v>
      </c>
      <c r="B1255" s="2" t="s">
        <v>4339</v>
      </c>
    </row>
    <row r="1256" spans="1:2">
      <c r="A1256" s="1" t="s">
        <v>4340</v>
      </c>
      <c r="B1256" s="2" t="s">
        <v>4341</v>
      </c>
    </row>
    <row r="1257" spans="1:2">
      <c r="A1257" s="1" t="s">
        <v>4342</v>
      </c>
      <c r="B1257" s="2" t="s">
        <v>4343</v>
      </c>
    </row>
    <row r="1258" spans="1:2">
      <c r="A1258" s="1" t="s">
        <v>4344</v>
      </c>
      <c r="B1258" s="2" t="s">
        <v>4345</v>
      </c>
    </row>
    <row r="1259" spans="1:2">
      <c r="A1259" s="1" t="s">
        <v>4346</v>
      </c>
      <c r="B1259" s="2" t="s">
        <v>4347</v>
      </c>
    </row>
    <row r="1260" spans="1:2">
      <c r="A1260" s="1" t="s">
        <v>4348</v>
      </c>
      <c r="B1260" s="2" t="s">
        <v>4349</v>
      </c>
    </row>
    <row r="1261" spans="1:2">
      <c r="A1261" s="1" t="s">
        <v>4350</v>
      </c>
      <c r="B1261" s="2" t="s">
        <v>4351</v>
      </c>
    </row>
    <row r="1262" spans="1:2">
      <c r="A1262" s="1" t="s">
        <v>4352</v>
      </c>
      <c r="B1262" s="2" t="s">
        <v>4353</v>
      </c>
    </row>
    <row r="1263" spans="1:2">
      <c r="A1263" s="1" t="s">
        <v>4354</v>
      </c>
      <c r="B1263" s="2" t="s">
        <v>4355</v>
      </c>
    </row>
    <row r="1264" spans="1:2">
      <c r="A1264" s="1" t="s">
        <v>4356</v>
      </c>
      <c r="B1264" s="2" t="s">
        <v>4357</v>
      </c>
    </row>
    <row r="1265" spans="1:2">
      <c r="A1265" s="1" t="s">
        <v>4358</v>
      </c>
      <c r="B1265" s="2" t="s">
        <v>4359</v>
      </c>
    </row>
    <row r="1266" spans="1:2">
      <c r="A1266" s="1" t="s">
        <v>4360</v>
      </c>
      <c r="B1266" s="2" t="s">
        <v>4361</v>
      </c>
    </row>
    <row r="1267" spans="1:2">
      <c r="A1267" s="1" t="s">
        <v>4362</v>
      </c>
      <c r="B1267" s="2" t="s">
        <v>4363</v>
      </c>
    </row>
    <row r="1268" spans="1:2">
      <c r="A1268" s="1" t="s">
        <v>4364</v>
      </c>
      <c r="B1268" s="2" t="s">
        <v>4365</v>
      </c>
    </row>
    <row r="1269" spans="1:2">
      <c r="A1269" s="1" t="s">
        <v>4366</v>
      </c>
      <c r="B1269" s="2" t="s">
        <v>4367</v>
      </c>
    </row>
    <row r="1270" spans="1:2">
      <c r="A1270" s="1" t="s">
        <v>4368</v>
      </c>
      <c r="B1270" s="2" t="s">
        <v>4369</v>
      </c>
    </row>
    <row r="1271" spans="1:2">
      <c r="A1271" s="1" t="s">
        <v>4370</v>
      </c>
      <c r="B1271" s="2" t="s">
        <v>4371</v>
      </c>
    </row>
    <row r="1272" spans="1:2">
      <c r="A1272" s="1" t="s">
        <v>4372</v>
      </c>
      <c r="B1272" s="2" t="s">
        <v>4373</v>
      </c>
    </row>
    <row r="1273" spans="1:2">
      <c r="A1273" s="1" t="s">
        <v>4374</v>
      </c>
      <c r="B1273" s="2" t="s">
        <v>4375</v>
      </c>
    </row>
    <row r="1274" spans="1:2">
      <c r="A1274" s="1" t="s">
        <v>4376</v>
      </c>
      <c r="B1274" s="2" t="s">
        <v>4377</v>
      </c>
    </row>
    <row r="1275" spans="1:2">
      <c r="A1275" s="1" t="s">
        <v>4378</v>
      </c>
      <c r="B1275" s="2" t="s">
        <v>4379</v>
      </c>
    </row>
    <row r="1276" spans="1:2">
      <c r="A1276" s="1" t="s">
        <v>4380</v>
      </c>
      <c r="B1276" s="2" t="s">
        <v>4381</v>
      </c>
    </row>
    <row r="1277" spans="1:2">
      <c r="A1277" s="1" t="s">
        <v>4382</v>
      </c>
      <c r="B1277" s="2" t="s">
        <v>4383</v>
      </c>
    </row>
    <row r="1278" spans="1:2">
      <c r="A1278" s="1" t="s">
        <v>4384</v>
      </c>
      <c r="B1278" s="2" t="s">
        <v>4385</v>
      </c>
    </row>
    <row r="1279" spans="1:2">
      <c r="A1279" s="1" t="s">
        <v>4386</v>
      </c>
      <c r="B1279" s="2" t="s">
        <v>4387</v>
      </c>
    </row>
    <row r="1280" spans="1:2">
      <c r="A1280" s="1" t="s">
        <v>4388</v>
      </c>
      <c r="B1280" s="2" t="s">
        <v>4389</v>
      </c>
    </row>
    <row r="1281" spans="1:2">
      <c r="A1281" s="1" t="s">
        <v>4390</v>
      </c>
      <c r="B1281" s="2" t="s">
        <v>4391</v>
      </c>
    </row>
    <row r="1282" spans="1:2">
      <c r="A1282" s="1" t="s">
        <v>4392</v>
      </c>
      <c r="B1282" s="2" t="s">
        <v>4393</v>
      </c>
    </row>
    <row r="1283" spans="1:2">
      <c r="A1283" s="1" t="s">
        <v>4394</v>
      </c>
      <c r="B1283" s="2" t="s">
        <v>4395</v>
      </c>
    </row>
    <row r="1284" spans="1:2">
      <c r="A1284" s="1" t="s">
        <v>4396</v>
      </c>
      <c r="B1284" s="2" t="s">
        <v>4397</v>
      </c>
    </row>
    <row r="1285" spans="1:2">
      <c r="A1285" s="1" t="s">
        <v>4398</v>
      </c>
      <c r="B1285" s="2" t="s">
        <v>4399</v>
      </c>
    </row>
    <row r="1286" spans="1:2">
      <c r="A1286" s="1" t="s">
        <v>4400</v>
      </c>
      <c r="B1286" s="2" t="s">
        <v>4401</v>
      </c>
    </row>
    <row r="1287" spans="1:2">
      <c r="A1287" s="1" t="s">
        <v>4402</v>
      </c>
      <c r="B1287" s="2" t="s">
        <v>4403</v>
      </c>
    </row>
    <row r="1288" spans="1:2">
      <c r="A1288" s="1" t="s">
        <v>4404</v>
      </c>
      <c r="B1288" s="2" t="s">
        <v>4405</v>
      </c>
    </row>
    <row r="1289" spans="1:2">
      <c r="A1289" s="1" t="s">
        <v>4406</v>
      </c>
      <c r="B1289" s="2" t="s">
        <v>4407</v>
      </c>
    </row>
    <row r="1290" spans="1:2">
      <c r="A1290" s="1" t="s">
        <v>4408</v>
      </c>
      <c r="B1290" s="2" t="s">
        <v>4409</v>
      </c>
    </row>
    <row r="1291" spans="1:2">
      <c r="A1291" s="1" t="s">
        <v>4410</v>
      </c>
      <c r="B1291" s="2" t="s">
        <v>4411</v>
      </c>
    </row>
    <row r="1292" spans="1:2">
      <c r="A1292" s="1" t="s">
        <v>4412</v>
      </c>
      <c r="B1292" s="2" t="s">
        <v>4413</v>
      </c>
    </row>
    <row r="1293" spans="1:2">
      <c r="A1293" s="1" t="s">
        <v>4414</v>
      </c>
      <c r="B1293" s="2" t="s">
        <v>4415</v>
      </c>
    </row>
    <row r="1294" spans="1:2">
      <c r="A1294" s="1" t="s">
        <v>4416</v>
      </c>
      <c r="B1294" s="2" t="s">
        <v>4417</v>
      </c>
    </row>
    <row r="1295" spans="1:2">
      <c r="A1295" s="1" t="s">
        <v>4418</v>
      </c>
      <c r="B1295" s="2" t="s">
        <v>4419</v>
      </c>
    </row>
    <row r="1296" spans="1:2">
      <c r="A1296" s="1" t="s">
        <v>4420</v>
      </c>
      <c r="B1296" s="2" t="s">
        <v>4421</v>
      </c>
    </row>
    <row r="1297" spans="1:2">
      <c r="A1297" s="1" t="s">
        <v>4422</v>
      </c>
      <c r="B1297" s="2" t="s">
        <v>4423</v>
      </c>
    </row>
    <row r="1298" spans="1:2">
      <c r="A1298" s="1" t="s">
        <v>4424</v>
      </c>
      <c r="B1298" s="2" t="s">
        <v>4425</v>
      </c>
    </row>
    <row r="1299" spans="1:2">
      <c r="A1299" s="1" t="s">
        <v>4426</v>
      </c>
      <c r="B1299" s="2" t="s">
        <v>4427</v>
      </c>
    </row>
    <row r="1300" spans="1:2">
      <c r="A1300" s="1" t="s">
        <v>4428</v>
      </c>
      <c r="B1300" s="2" t="s">
        <v>4429</v>
      </c>
    </row>
    <row r="1301" spans="1:2">
      <c r="A1301" s="1" t="s">
        <v>4430</v>
      </c>
      <c r="B1301" s="2" t="s">
        <v>4431</v>
      </c>
    </row>
    <row r="1302" spans="1:2">
      <c r="A1302" s="1" t="s">
        <v>4432</v>
      </c>
      <c r="B1302" s="2" t="s">
        <v>4433</v>
      </c>
    </row>
    <row r="1303" spans="1:2">
      <c r="A1303" s="1" t="s">
        <v>4434</v>
      </c>
      <c r="B1303" s="2" t="s">
        <v>4435</v>
      </c>
    </row>
    <row r="1304" spans="1:2">
      <c r="A1304" s="1" t="s">
        <v>4436</v>
      </c>
      <c r="B1304" s="2" t="s">
        <v>4437</v>
      </c>
    </row>
    <row r="1305" spans="1:2">
      <c r="A1305" s="1" t="s">
        <v>4438</v>
      </c>
      <c r="B1305" s="2" t="s">
        <v>4439</v>
      </c>
    </row>
    <row r="1306" spans="1:2">
      <c r="A1306" s="1" t="s">
        <v>4440</v>
      </c>
      <c r="B1306" s="2" t="s">
        <v>4441</v>
      </c>
    </row>
    <row r="1307" spans="1:2">
      <c r="A1307" s="1" t="s">
        <v>4442</v>
      </c>
      <c r="B1307" s="2" t="s">
        <v>4443</v>
      </c>
    </row>
    <row r="1308" spans="1:2">
      <c r="A1308" s="1" t="s">
        <v>4444</v>
      </c>
      <c r="B1308" s="2" t="s">
        <v>4445</v>
      </c>
    </row>
    <row r="1309" spans="1:2">
      <c r="A1309" s="1" t="s">
        <v>4446</v>
      </c>
      <c r="B1309" s="2" t="s">
        <v>4447</v>
      </c>
    </row>
    <row r="1310" spans="1:2">
      <c r="A1310" s="1" t="s">
        <v>4448</v>
      </c>
      <c r="B1310" s="2" t="s">
        <v>4449</v>
      </c>
    </row>
    <row r="1311" spans="1:2">
      <c r="A1311" s="1" t="s">
        <v>4450</v>
      </c>
      <c r="B1311" s="2" t="s">
        <v>4451</v>
      </c>
    </row>
    <row r="1312" spans="1:2">
      <c r="A1312" s="1" t="s">
        <v>4452</v>
      </c>
      <c r="B1312" s="2" t="s">
        <v>4453</v>
      </c>
    </row>
    <row r="1313" spans="1:2">
      <c r="A1313" s="1" t="s">
        <v>4454</v>
      </c>
      <c r="B1313" s="2" t="s">
        <v>4455</v>
      </c>
    </row>
    <row r="1314" spans="1:2">
      <c r="A1314" s="1" t="s">
        <v>4456</v>
      </c>
      <c r="B1314" s="2" t="s">
        <v>4457</v>
      </c>
    </row>
    <row r="1315" spans="1:2">
      <c r="A1315" s="1" t="s">
        <v>4458</v>
      </c>
      <c r="B1315" s="2" t="s">
        <v>4459</v>
      </c>
    </row>
    <row r="1316" spans="1:2">
      <c r="A1316" s="1" t="s">
        <v>4460</v>
      </c>
      <c r="B1316" s="2" t="s">
        <v>4461</v>
      </c>
    </row>
    <row r="1317" spans="1:2">
      <c r="A1317" s="1" t="s">
        <v>4462</v>
      </c>
      <c r="B1317" s="2" t="s">
        <v>4463</v>
      </c>
    </row>
    <row r="1318" spans="1:2">
      <c r="A1318" s="1" t="s">
        <v>4464</v>
      </c>
      <c r="B1318" s="2" t="s">
        <v>4465</v>
      </c>
    </row>
    <row r="1319" spans="1:2">
      <c r="A1319" s="1" t="s">
        <v>4466</v>
      </c>
      <c r="B1319" s="2" t="s">
        <v>4467</v>
      </c>
    </row>
    <row r="1320" spans="1:2">
      <c r="A1320" s="1" t="s">
        <v>4468</v>
      </c>
      <c r="B1320" s="2" t="s">
        <v>4469</v>
      </c>
    </row>
    <row r="1321" spans="1:2">
      <c r="A1321" s="1" t="s">
        <v>4470</v>
      </c>
      <c r="B1321" s="2" t="s">
        <v>4471</v>
      </c>
    </row>
    <row r="1322" spans="1:2">
      <c r="A1322" s="1" t="s">
        <v>4472</v>
      </c>
      <c r="B1322" s="2" t="s">
        <v>4473</v>
      </c>
    </row>
    <row r="1323" spans="1:2">
      <c r="A1323" s="1" t="s">
        <v>4474</v>
      </c>
      <c r="B1323" s="2" t="s">
        <v>4475</v>
      </c>
    </row>
    <row r="1324" spans="1:2">
      <c r="A1324" s="1" t="s">
        <v>4476</v>
      </c>
      <c r="B1324" s="2" t="s">
        <v>4477</v>
      </c>
    </row>
    <row r="1325" spans="1:2">
      <c r="A1325" s="1" t="s">
        <v>4478</v>
      </c>
      <c r="B1325" s="2" t="s">
        <v>4479</v>
      </c>
    </row>
    <row r="1326" spans="1:2">
      <c r="A1326" s="1" t="s">
        <v>4480</v>
      </c>
      <c r="B1326" s="2" t="s">
        <v>4481</v>
      </c>
    </row>
    <row r="1327" spans="1:2">
      <c r="A1327" s="1" t="s">
        <v>4482</v>
      </c>
      <c r="B1327" s="2" t="s">
        <v>4483</v>
      </c>
    </row>
    <row r="1328" spans="1:2">
      <c r="A1328" s="1" t="s">
        <v>4484</v>
      </c>
      <c r="B1328" s="2" t="s">
        <v>4485</v>
      </c>
    </row>
    <row r="1329" spans="1:2">
      <c r="A1329" s="1" t="s">
        <v>4486</v>
      </c>
      <c r="B1329" s="2" t="s">
        <v>4487</v>
      </c>
    </row>
    <row r="1330" spans="1:2">
      <c r="A1330" s="1" t="s">
        <v>4488</v>
      </c>
      <c r="B1330" s="2" t="s">
        <v>4489</v>
      </c>
    </row>
    <row r="1331" spans="1:2">
      <c r="A1331" s="1" t="s">
        <v>4490</v>
      </c>
      <c r="B1331" s="2" t="s">
        <v>4491</v>
      </c>
    </row>
    <row r="1332" spans="1:2">
      <c r="A1332" s="1" t="s">
        <v>4492</v>
      </c>
      <c r="B1332" s="2" t="s">
        <v>4493</v>
      </c>
    </row>
    <row r="1333" spans="1:2">
      <c r="A1333" s="1" t="s">
        <v>4494</v>
      </c>
      <c r="B1333" s="2" t="s">
        <v>4495</v>
      </c>
    </row>
    <row r="1334" spans="1:2">
      <c r="A1334" s="1" t="s">
        <v>4496</v>
      </c>
      <c r="B1334" s="2" t="s">
        <v>4497</v>
      </c>
    </row>
    <row r="1335" spans="1:2">
      <c r="A1335" s="1" t="s">
        <v>4498</v>
      </c>
      <c r="B1335" s="2" t="s">
        <v>4499</v>
      </c>
    </row>
    <row r="1336" spans="1:2">
      <c r="A1336" s="1" t="s">
        <v>4500</v>
      </c>
      <c r="B1336" s="2" t="s">
        <v>4501</v>
      </c>
    </row>
    <row r="1337" spans="1:2">
      <c r="A1337" s="1" t="s">
        <v>4502</v>
      </c>
      <c r="B1337" s="2" t="s">
        <v>4503</v>
      </c>
    </row>
    <row r="1338" spans="1:2">
      <c r="A1338" s="1" t="s">
        <v>4504</v>
      </c>
      <c r="B1338" s="2" t="s">
        <v>4505</v>
      </c>
    </row>
    <row r="1339" spans="1:2">
      <c r="A1339" s="1" t="s">
        <v>4506</v>
      </c>
      <c r="B1339" s="2" t="s">
        <v>4507</v>
      </c>
    </row>
    <row r="1340" spans="1:2">
      <c r="A1340" s="1" t="s">
        <v>4508</v>
      </c>
      <c r="B1340" s="2" t="s">
        <v>4509</v>
      </c>
    </row>
    <row r="1341" spans="1:2">
      <c r="A1341" s="1" t="s">
        <v>4510</v>
      </c>
      <c r="B1341" s="2" t="s">
        <v>4511</v>
      </c>
    </row>
    <row r="1342" spans="1:2">
      <c r="A1342" s="1" t="s">
        <v>4512</v>
      </c>
      <c r="B1342" s="2" t="s">
        <v>4513</v>
      </c>
    </row>
    <row r="1343" spans="1:2">
      <c r="A1343" s="1" t="s">
        <v>4514</v>
      </c>
      <c r="B1343" s="2" t="s">
        <v>4515</v>
      </c>
    </row>
    <row r="1344" spans="1:2">
      <c r="A1344" s="1" t="s">
        <v>4516</v>
      </c>
      <c r="B1344" s="2" t="s">
        <v>4517</v>
      </c>
    </row>
    <row r="1345" spans="1:2">
      <c r="A1345" s="1" t="s">
        <v>4518</v>
      </c>
      <c r="B1345" s="2" t="s">
        <v>4519</v>
      </c>
    </row>
    <row r="1346" spans="1:2">
      <c r="A1346" s="1" t="s">
        <v>4520</v>
      </c>
      <c r="B1346" s="2" t="s">
        <v>4521</v>
      </c>
    </row>
    <row r="1347" spans="1:2">
      <c r="A1347" s="1" t="s">
        <v>4522</v>
      </c>
      <c r="B1347" s="2" t="s">
        <v>4523</v>
      </c>
    </row>
    <row r="1348" spans="1:2">
      <c r="A1348" s="1" t="s">
        <v>4524</v>
      </c>
      <c r="B1348" s="2" t="s">
        <v>4525</v>
      </c>
    </row>
    <row r="1349" spans="1:2">
      <c r="A1349" s="1" t="s">
        <v>4526</v>
      </c>
      <c r="B1349" s="2" t="s">
        <v>4527</v>
      </c>
    </row>
    <row r="1350" spans="1:2">
      <c r="A1350" s="1" t="s">
        <v>4528</v>
      </c>
      <c r="B1350" s="2" t="s">
        <v>4529</v>
      </c>
    </row>
    <row r="1351" spans="1:2">
      <c r="A1351" s="1" t="s">
        <v>4530</v>
      </c>
      <c r="B1351" s="2" t="s">
        <v>4531</v>
      </c>
    </row>
    <row r="1352" spans="1:2">
      <c r="A1352" s="1" t="s">
        <v>4532</v>
      </c>
      <c r="B1352" s="2" t="s">
        <v>4533</v>
      </c>
    </row>
    <row r="1353" spans="1:2">
      <c r="A1353" s="1" t="s">
        <v>4534</v>
      </c>
      <c r="B1353" s="2" t="s">
        <v>4535</v>
      </c>
    </row>
    <row r="1354" spans="1:2">
      <c r="A1354" s="1" t="s">
        <v>4536</v>
      </c>
      <c r="B1354" s="2" t="s">
        <v>4537</v>
      </c>
    </row>
    <row r="1355" spans="1:2">
      <c r="A1355" s="1" t="s">
        <v>4538</v>
      </c>
      <c r="B1355" s="2" t="s">
        <v>4539</v>
      </c>
    </row>
    <row r="1356" spans="1:2">
      <c r="A1356" s="1" t="s">
        <v>4540</v>
      </c>
      <c r="B1356" s="2" t="s">
        <v>4541</v>
      </c>
    </row>
    <row r="1357" spans="1:2">
      <c r="A1357" s="1" t="s">
        <v>4542</v>
      </c>
      <c r="B1357" s="2" t="s">
        <v>4543</v>
      </c>
    </row>
    <row r="1358" spans="1:2">
      <c r="A1358" s="1" t="s">
        <v>4544</v>
      </c>
      <c r="B1358" s="2" t="s">
        <v>4545</v>
      </c>
    </row>
    <row r="1359" spans="1:2">
      <c r="A1359" s="1" t="s">
        <v>4546</v>
      </c>
      <c r="B1359" s="2" t="s">
        <v>4547</v>
      </c>
    </row>
    <row r="1360" spans="1:2">
      <c r="A1360" s="1" t="s">
        <v>4548</v>
      </c>
      <c r="B1360" s="2" t="s">
        <v>4549</v>
      </c>
    </row>
    <row r="1361" spans="1:2">
      <c r="A1361" s="1" t="s">
        <v>4550</v>
      </c>
      <c r="B1361" s="2" t="s">
        <v>4551</v>
      </c>
    </row>
    <row r="1362" spans="1:2">
      <c r="A1362" s="1" t="s">
        <v>4552</v>
      </c>
      <c r="B1362" s="2" t="s">
        <v>4553</v>
      </c>
    </row>
    <row r="1363" spans="1:2">
      <c r="A1363" s="1" t="s">
        <v>4554</v>
      </c>
      <c r="B1363" s="2" t="s">
        <v>4555</v>
      </c>
    </row>
    <row r="1364" spans="1:2">
      <c r="A1364" s="1" t="s">
        <v>4556</v>
      </c>
      <c r="B1364" s="2" t="s">
        <v>4557</v>
      </c>
    </row>
    <row r="1365" spans="1:2">
      <c r="A1365" s="1" t="s">
        <v>4558</v>
      </c>
      <c r="B1365" s="2" t="s">
        <v>4559</v>
      </c>
    </row>
    <row r="1366" spans="1:2">
      <c r="A1366" s="1" t="s">
        <v>4560</v>
      </c>
      <c r="B1366" s="2" t="s">
        <v>4561</v>
      </c>
    </row>
    <row r="1367" spans="1:2">
      <c r="A1367" s="1" t="s">
        <v>4562</v>
      </c>
      <c r="B1367" s="2" t="s">
        <v>4563</v>
      </c>
    </row>
    <row r="1368" spans="1:2">
      <c r="A1368" s="1" t="s">
        <v>4564</v>
      </c>
      <c r="B1368" s="2" t="s">
        <v>4565</v>
      </c>
    </row>
    <row r="1369" spans="1:2">
      <c r="A1369" s="1" t="s">
        <v>4566</v>
      </c>
      <c r="B1369" s="2" t="s">
        <v>4567</v>
      </c>
    </row>
    <row r="1370" spans="1:2">
      <c r="A1370" s="1" t="s">
        <v>4568</v>
      </c>
      <c r="B1370" s="2" t="s">
        <v>4569</v>
      </c>
    </row>
    <row r="1371" spans="1:2">
      <c r="A1371" s="1" t="s">
        <v>4570</v>
      </c>
      <c r="B1371" s="2" t="s">
        <v>4571</v>
      </c>
    </row>
    <row r="1372" spans="1:2">
      <c r="A1372" s="1" t="s">
        <v>4572</v>
      </c>
      <c r="B1372" s="2" t="s">
        <v>4573</v>
      </c>
    </row>
    <row r="1373" spans="1:2">
      <c r="A1373" s="1" t="s">
        <v>4574</v>
      </c>
      <c r="B1373" s="2" t="s">
        <v>4575</v>
      </c>
    </row>
    <row r="1374" spans="1:2">
      <c r="A1374" s="1" t="s">
        <v>4576</v>
      </c>
      <c r="B1374" s="2" t="s">
        <v>4577</v>
      </c>
    </row>
    <row r="1375" spans="1:2">
      <c r="A1375" s="1" t="s">
        <v>4578</v>
      </c>
      <c r="B1375" s="2" t="s">
        <v>4579</v>
      </c>
    </row>
    <row r="1376" spans="1:2">
      <c r="A1376" s="1" t="s">
        <v>4580</v>
      </c>
      <c r="B1376" s="2" t="s">
        <v>4581</v>
      </c>
    </row>
    <row r="1377" spans="1:2">
      <c r="A1377" s="1" t="s">
        <v>4582</v>
      </c>
      <c r="B1377" s="2" t="s">
        <v>4583</v>
      </c>
    </row>
    <row r="1378" spans="1:2">
      <c r="A1378" s="1" t="s">
        <v>4584</v>
      </c>
      <c r="B1378" s="2" t="s">
        <v>4585</v>
      </c>
    </row>
    <row r="1379" spans="1:2">
      <c r="A1379" s="1" t="s">
        <v>4586</v>
      </c>
      <c r="B1379" s="2" t="s">
        <v>4587</v>
      </c>
    </row>
    <row r="1380" spans="1:2">
      <c r="A1380" s="1" t="s">
        <v>4588</v>
      </c>
      <c r="B1380" s="2" t="s">
        <v>4589</v>
      </c>
    </row>
    <row r="1381" spans="1:2">
      <c r="A1381" s="1" t="s">
        <v>4590</v>
      </c>
      <c r="B1381" s="2" t="s">
        <v>4591</v>
      </c>
    </row>
    <row r="1382" spans="1:2">
      <c r="A1382" s="1" t="s">
        <v>4592</v>
      </c>
      <c r="B1382" s="2" t="s">
        <v>4593</v>
      </c>
    </row>
    <row r="1383" spans="1:2">
      <c r="A1383" s="1" t="s">
        <v>4594</v>
      </c>
      <c r="B1383" s="2" t="s">
        <v>4595</v>
      </c>
    </row>
    <row r="1384" spans="1:2">
      <c r="A1384" s="1" t="s">
        <v>4596</v>
      </c>
      <c r="B1384" s="2" t="s">
        <v>4597</v>
      </c>
    </row>
    <row r="1385" spans="1:2">
      <c r="A1385" s="1" t="s">
        <v>4598</v>
      </c>
      <c r="B1385" s="2" t="s">
        <v>4599</v>
      </c>
    </row>
    <row r="1386" spans="1:2">
      <c r="A1386" s="1" t="s">
        <v>4600</v>
      </c>
      <c r="B1386" s="2" t="s">
        <v>4601</v>
      </c>
    </row>
    <row r="1387" spans="1:2">
      <c r="A1387" s="1" t="s">
        <v>4602</v>
      </c>
      <c r="B1387" s="2" t="s">
        <v>4603</v>
      </c>
    </row>
    <row r="1388" spans="1:2">
      <c r="A1388" s="1" t="s">
        <v>4604</v>
      </c>
      <c r="B1388" s="2" t="s">
        <v>4605</v>
      </c>
    </row>
    <row r="1389" spans="1:2">
      <c r="A1389" s="1" t="s">
        <v>4606</v>
      </c>
      <c r="B1389" s="2" t="s">
        <v>4607</v>
      </c>
    </row>
    <row r="1390" spans="1:2">
      <c r="A1390" s="1" t="s">
        <v>4608</v>
      </c>
      <c r="B1390" s="2" t="s">
        <v>4609</v>
      </c>
    </row>
    <row r="1391" spans="1:2">
      <c r="A1391" s="1" t="s">
        <v>4610</v>
      </c>
      <c r="B1391" s="2" t="s">
        <v>4611</v>
      </c>
    </row>
    <row r="1392" spans="1:2">
      <c r="A1392" s="1" t="s">
        <v>4612</v>
      </c>
      <c r="B1392" s="2" t="s">
        <v>4613</v>
      </c>
    </row>
    <row r="1393" spans="1:2">
      <c r="A1393" s="1" t="s">
        <v>4614</v>
      </c>
      <c r="B1393" s="2" t="s">
        <v>4615</v>
      </c>
    </row>
    <row r="1394" spans="1:2">
      <c r="A1394" s="1" t="s">
        <v>4616</v>
      </c>
      <c r="B1394" s="2" t="s">
        <v>4617</v>
      </c>
    </row>
    <row r="1395" spans="1:2">
      <c r="A1395" s="1" t="s">
        <v>4618</v>
      </c>
      <c r="B1395" s="2" t="s">
        <v>4619</v>
      </c>
    </row>
    <row r="1396" spans="1:2">
      <c r="A1396" s="1" t="s">
        <v>4620</v>
      </c>
      <c r="B1396" s="2" t="s">
        <v>4621</v>
      </c>
    </row>
    <row r="1397" spans="1:2">
      <c r="A1397" s="1" t="s">
        <v>4622</v>
      </c>
      <c r="B1397" s="2" t="s">
        <v>4623</v>
      </c>
    </row>
    <row r="1398" spans="1:2">
      <c r="A1398" s="1" t="s">
        <v>4624</v>
      </c>
      <c r="B1398" s="2" t="s">
        <v>4625</v>
      </c>
    </row>
    <row r="1399" spans="1:2">
      <c r="A1399" s="1" t="s">
        <v>4626</v>
      </c>
      <c r="B1399" s="2" t="s">
        <v>4627</v>
      </c>
    </row>
    <row r="1400" spans="1:2">
      <c r="A1400" s="1" t="s">
        <v>4628</v>
      </c>
      <c r="B1400" s="2" t="s">
        <v>4629</v>
      </c>
    </row>
    <row r="1401" spans="1:2">
      <c r="A1401" s="1" t="s">
        <v>4630</v>
      </c>
      <c r="B1401" s="2" t="s">
        <v>4631</v>
      </c>
    </row>
    <row r="1402" spans="1:2">
      <c r="A1402" s="1" t="s">
        <v>4632</v>
      </c>
      <c r="B1402" s="2" t="s">
        <v>4633</v>
      </c>
    </row>
    <row r="1403" spans="1:2">
      <c r="A1403" s="1" t="s">
        <v>4634</v>
      </c>
      <c r="B1403" s="2" t="s">
        <v>4635</v>
      </c>
    </row>
    <row r="1404" spans="1:2">
      <c r="A1404" s="1" t="s">
        <v>4636</v>
      </c>
      <c r="B1404" s="2" t="s">
        <v>4637</v>
      </c>
    </row>
    <row r="1405" spans="1:2">
      <c r="A1405" s="1" t="s">
        <v>4638</v>
      </c>
      <c r="B1405" s="2" t="s">
        <v>4639</v>
      </c>
    </row>
    <row r="1406" spans="1:2">
      <c r="A1406" s="1" t="s">
        <v>4640</v>
      </c>
      <c r="B1406" s="2" t="s">
        <v>4641</v>
      </c>
    </row>
    <row r="1407" spans="1:2">
      <c r="A1407" s="1" t="s">
        <v>4642</v>
      </c>
      <c r="B1407" s="2" t="s">
        <v>4643</v>
      </c>
    </row>
    <row r="1408" spans="1:2">
      <c r="A1408" s="1" t="s">
        <v>4644</v>
      </c>
      <c r="B1408" s="2" t="s">
        <v>4645</v>
      </c>
    </row>
    <row r="1409" spans="1:2">
      <c r="A1409" s="1" t="s">
        <v>4646</v>
      </c>
      <c r="B1409" s="2" t="s">
        <v>4647</v>
      </c>
    </row>
    <row r="1410" spans="1:2">
      <c r="A1410" s="1" t="s">
        <v>4648</v>
      </c>
      <c r="B1410" s="2" t="s">
        <v>4649</v>
      </c>
    </row>
    <row r="1411" spans="1:2">
      <c r="A1411" s="1" t="s">
        <v>4650</v>
      </c>
      <c r="B1411" s="2" t="s">
        <v>4651</v>
      </c>
    </row>
    <row r="1412" spans="1:2">
      <c r="A1412" s="1" t="s">
        <v>4652</v>
      </c>
      <c r="B1412" s="2" t="s">
        <v>4653</v>
      </c>
    </row>
    <row r="1413" spans="1:2">
      <c r="A1413" s="1" t="s">
        <v>4654</v>
      </c>
      <c r="B1413" s="2" t="s">
        <v>4655</v>
      </c>
    </row>
    <row r="1414" spans="1:2">
      <c r="A1414" s="1" t="s">
        <v>4656</v>
      </c>
      <c r="B1414" s="2" t="s">
        <v>4657</v>
      </c>
    </row>
    <row r="1415" spans="1:2">
      <c r="A1415" s="1" t="s">
        <v>4658</v>
      </c>
      <c r="B1415" s="2" t="s">
        <v>4659</v>
      </c>
    </row>
    <row r="1416" spans="1:2">
      <c r="A1416" s="1" t="s">
        <v>4660</v>
      </c>
      <c r="B1416" s="2" t="s">
        <v>4661</v>
      </c>
    </row>
    <row r="1417" spans="1:2">
      <c r="A1417" s="1" t="s">
        <v>4662</v>
      </c>
      <c r="B1417" s="2" t="s">
        <v>4663</v>
      </c>
    </row>
    <row r="1418" spans="1:2">
      <c r="A1418" s="1" t="s">
        <v>4664</v>
      </c>
      <c r="B1418" s="2" t="s">
        <v>4665</v>
      </c>
    </row>
    <row r="1419" spans="1:2">
      <c r="A1419" s="1" t="s">
        <v>4666</v>
      </c>
      <c r="B1419" s="2" t="s">
        <v>4667</v>
      </c>
    </row>
    <row r="1420" spans="1:2">
      <c r="A1420" s="1" t="s">
        <v>4668</v>
      </c>
      <c r="B1420" s="2" t="s">
        <v>4669</v>
      </c>
    </row>
    <row r="1421" spans="1:2">
      <c r="A1421" s="1" t="s">
        <v>4670</v>
      </c>
      <c r="B1421" s="2" t="s">
        <v>4671</v>
      </c>
    </row>
    <row r="1422" spans="1:2">
      <c r="A1422" s="1" t="s">
        <v>4672</v>
      </c>
      <c r="B1422" s="2" t="s">
        <v>4673</v>
      </c>
    </row>
    <row r="1423" spans="1:2">
      <c r="A1423" s="1" t="s">
        <v>4674</v>
      </c>
      <c r="B1423" s="2" t="s">
        <v>4675</v>
      </c>
    </row>
    <row r="1424" spans="1:2">
      <c r="A1424" s="1" t="s">
        <v>4676</v>
      </c>
      <c r="B1424" s="2" t="s">
        <v>4677</v>
      </c>
    </row>
    <row r="1425" spans="1:2">
      <c r="A1425" s="1" t="s">
        <v>4678</v>
      </c>
      <c r="B1425" s="2" t="s">
        <v>4679</v>
      </c>
    </row>
    <row r="1426" spans="1:2">
      <c r="A1426" s="1" t="s">
        <v>4680</v>
      </c>
      <c r="B1426" s="2" t="s">
        <v>4681</v>
      </c>
    </row>
    <row r="1427" spans="1:2">
      <c r="A1427" s="1" t="s">
        <v>4682</v>
      </c>
      <c r="B1427" s="2" t="s">
        <v>4683</v>
      </c>
    </row>
    <row r="1428" spans="1:2">
      <c r="A1428" s="1" t="s">
        <v>4684</v>
      </c>
      <c r="B1428" s="2" t="s">
        <v>4685</v>
      </c>
    </row>
    <row r="1429" spans="1:2">
      <c r="A1429" s="1" t="s">
        <v>4686</v>
      </c>
      <c r="B1429" s="2" t="s">
        <v>4687</v>
      </c>
    </row>
    <row r="1430" spans="1:2">
      <c r="A1430" s="1" t="s">
        <v>4688</v>
      </c>
      <c r="B1430" s="2" t="s">
        <v>4689</v>
      </c>
    </row>
    <row r="1431" spans="1:2">
      <c r="A1431" s="1" t="s">
        <v>4690</v>
      </c>
      <c r="B1431" s="2" t="s">
        <v>4691</v>
      </c>
    </row>
    <row r="1432" spans="1:2">
      <c r="A1432" s="1" t="s">
        <v>4692</v>
      </c>
      <c r="B1432" s="2" t="s">
        <v>4693</v>
      </c>
    </row>
    <row r="1433" spans="1:2">
      <c r="A1433" s="1" t="s">
        <v>4694</v>
      </c>
      <c r="B1433" s="2" t="s">
        <v>4695</v>
      </c>
    </row>
    <row r="1434" spans="1:2">
      <c r="A1434" s="1" t="s">
        <v>4696</v>
      </c>
      <c r="B1434" s="2" t="s">
        <v>4697</v>
      </c>
    </row>
    <row r="1435" spans="1:2">
      <c r="A1435" s="1" t="s">
        <v>4698</v>
      </c>
      <c r="B1435" s="2" t="s">
        <v>4699</v>
      </c>
    </row>
    <row r="1436" spans="1:2">
      <c r="A1436" s="1" t="s">
        <v>4700</v>
      </c>
      <c r="B1436" s="2" t="s">
        <v>4701</v>
      </c>
    </row>
    <row r="1437" spans="1:2">
      <c r="A1437" s="1" t="s">
        <v>4702</v>
      </c>
      <c r="B1437" s="2" t="s">
        <v>4703</v>
      </c>
    </row>
    <row r="1438" spans="1:2">
      <c r="A1438" s="1" t="s">
        <v>4704</v>
      </c>
      <c r="B1438" s="2" t="s">
        <v>4705</v>
      </c>
    </row>
    <row r="1439" spans="1:2">
      <c r="A1439" s="1" t="s">
        <v>4706</v>
      </c>
      <c r="B1439" s="2" t="s">
        <v>4707</v>
      </c>
    </row>
    <row r="1440" spans="1:2">
      <c r="A1440" s="1" t="s">
        <v>4708</v>
      </c>
      <c r="B1440" s="2" t="s">
        <v>4709</v>
      </c>
    </row>
    <row r="1441" spans="1:2">
      <c r="A1441" s="1" t="s">
        <v>4710</v>
      </c>
      <c r="B1441" s="2" t="s">
        <v>4711</v>
      </c>
    </row>
    <row r="1442" spans="1:2">
      <c r="A1442" s="1" t="s">
        <v>4712</v>
      </c>
      <c r="B1442" s="2" t="s">
        <v>4713</v>
      </c>
    </row>
    <row r="1443" spans="1:2">
      <c r="A1443" s="1" t="s">
        <v>4714</v>
      </c>
      <c r="B1443" s="2" t="s">
        <v>4715</v>
      </c>
    </row>
    <row r="1444" spans="1:2">
      <c r="A1444" s="1" t="s">
        <v>4716</v>
      </c>
      <c r="B1444" s="2" t="s">
        <v>4717</v>
      </c>
    </row>
    <row r="1445" spans="1:2">
      <c r="A1445" s="1" t="s">
        <v>4718</v>
      </c>
      <c r="B1445" s="2" t="s">
        <v>4719</v>
      </c>
    </row>
    <row r="1446" spans="1:2">
      <c r="A1446" s="1" t="s">
        <v>4720</v>
      </c>
      <c r="B1446" s="2" t="s">
        <v>4721</v>
      </c>
    </row>
    <row r="1447" spans="1:2">
      <c r="A1447" s="1" t="s">
        <v>4722</v>
      </c>
      <c r="B1447" s="2" t="s">
        <v>4723</v>
      </c>
    </row>
    <row r="1448" spans="1:2">
      <c r="A1448" s="1" t="s">
        <v>4724</v>
      </c>
      <c r="B1448" s="2" t="s">
        <v>4725</v>
      </c>
    </row>
    <row r="1449" spans="1:2">
      <c r="A1449" s="1" t="s">
        <v>4726</v>
      </c>
      <c r="B1449" s="2" t="s">
        <v>4727</v>
      </c>
    </row>
    <row r="1450" spans="1:2">
      <c r="A1450" s="1" t="s">
        <v>4728</v>
      </c>
      <c r="B1450" s="2" t="s">
        <v>4729</v>
      </c>
    </row>
    <row r="1451" spans="1:2">
      <c r="A1451" s="1" t="s">
        <v>4730</v>
      </c>
      <c r="B1451" s="2" t="s">
        <v>4731</v>
      </c>
    </row>
    <row r="1452" spans="1:2">
      <c r="A1452" s="1" t="s">
        <v>4732</v>
      </c>
      <c r="B1452" s="2" t="s">
        <v>4733</v>
      </c>
    </row>
    <row r="1453" spans="1:2">
      <c r="A1453" s="1" t="s">
        <v>4734</v>
      </c>
      <c r="B1453" s="2" t="s">
        <v>4735</v>
      </c>
    </row>
    <row r="1454" spans="1:2">
      <c r="A1454" s="1" t="s">
        <v>4736</v>
      </c>
      <c r="B1454" s="2" t="s">
        <v>4737</v>
      </c>
    </row>
    <row r="1455" spans="1:2">
      <c r="A1455" s="1" t="s">
        <v>4738</v>
      </c>
      <c r="B1455" s="2" t="s">
        <v>4739</v>
      </c>
    </row>
    <row r="1456" spans="1:2">
      <c r="A1456" s="1" t="s">
        <v>4740</v>
      </c>
      <c r="B1456" s="2" t="s">
        <v>4741</v>
      </c>
    </row>
    <row r="1457" spans="1:2">
      <c r="A1457" s="1" t="s">
        <v>4742</v>
      </c>
      <c r="B1457" s="2" t="s">
        <v>4743</v>
      </c>
    </row>
    <row r="1458" spans="1:2">
      <c r="A1458" s="1" t="s">
        <v>4744</v>
      </c>
      <c r="B1458" s="2" t="s">
        <v>4745</v>
      </c>
    </row>
    <row r="1459" spans="1:2">
      <c r="A1459" s="1" t="s">
        <v>4746</v>
      </c>
      <c r="B1459" s="2" t="s">
        <v>4747</v>
      </c>
    </row>
    <row r="1460" spans="1:2">
      <c r="A1460" s="1" t="s">
        <v>4748</v>
      </c>
      <c r="B1460" s="2" t="s">
        <v>4749</v>
      </c>
    </row>
    <row r="1461" spans="1:2">
      <c r="A1461" s="1" t="s">
        <v>4750</v>
      </c>
      <c r="B1461" s="2" t="s">
        <v>4751</v>
      </c>
    </row>
    <row r="1462" spans="1:2">
      <c r="A1462" s="1" t="s">
        <v>4752</v>
      </c>
      <c r="B1462" s="2" t="s">
        <v>4753</v>
      </c>
    </row>
    <row r="1463" spans="1:2">
      <c r="A1463" s="1" t="s">
        <v>4754</v>
      </c>
      <c r="B1463" s="2" t="s">
        <v>4755</v>
      </c>
    </row>
    <row r="1464" spans="1:2">
      <c r="A1464" s="1" t="s">
        <v>4756</v>
      </c>
      <c r="B1464" s="2" t="s">
        <v>4757</v>
      </c>
    </row>
    <row r="1465" spans="1:2">
      <c r="A1465" s="1" t="s">
        <v>4758</v>
      </c>
      <c r="B1465" s="2" t="s">
        <v>4759</v>
      </c>
    </row>
    <row r="1466" spans="1:2">
      <c r="A1466" s="1" t="s">
        <v>565</v>
      </c>
      <c r="B1466" s="2" t="s">
        <v>566</v>
      </c>
    </row>
    <row r="1467" spans="1:2">
      <c r="A1467" s="1" t="s">
        <v>4760</v>
      </c>
      <c r="B1467" s="2" t="s">
        <v>4761</v>
      </c>
    </row>
    <row r="1468" spans="1:2">
      <c r="A1468" s="1" t="s">
        <v>4762</v>
      </c>
      <c r="B1468" s="2" t="s">
        <v>4763</v>
      </c>
    </row>
    <row r="1469" spans="1:2">
      <c r="A1469" s="1" t="s">
        <v>761</v>
      </c>
      <c r="B1469" s="2" t="s">
        <v>4764</v>
      </c>
    </row>
    <row r="1470" spans="1:2">
      <c r="A1470" s="1" t="s">
        <v>4765</v>
      </c>
      <c r="B1470" s="2" t="s">
        <v>4766</v>
      </c>
    </row>
    <row r="1471" spans="1:2">
      <c r="A1471" s="1" t="s">
        <v>4767</v>
      </c>
      <c r="B1471" s="2" t="s">
        <v>4768</v>
      </c>
    </row>
    <row r="1472" spans="1:2">
      <c r="A1472" s="1" t="s">
        <v>4769</v>
      </c>
      <c r="B1472" s="2" t="s">
        <v>4770</v>
      </c>
    </row>
    <row r="1473" spans="1:2">
      <c r="A1473" s="1" t="s">
        <v>4771</v>
      </c>
      <c r="B1473" s="2" t="s">
        <v>4772</v>
      </c>
    </row>
    <row r="1474" spans="1:2">
      <c r="A1474" s="1" t="s">
        <v>4773</v>
      </c>
      <c r="B1474" s="2" t="s">
        <v>4774</v>
      </c>
    </row>
    <row r="1475" spans="1:2">
      <c r="A1475" s="1" t="s">
        <v>4775</v>
      </c>
      <c r="B1475" s="2" t="s">
        <v>4776</v>
      </c>
    </row>
    <row r="1476" spans="1:2">
      <c r="A1476" s="1" t="s">
        <v>4777</v>
      </c>
      <c r="B1476" s="2" t="s">
        <v>4778</v>
      </c>
    </row>
    <row r="1477" spans="1:2">
      <c r="A1477" s="1" t="s">
        <v>4779</v>
      </c>
      <c r="B1477" s="2" t="s">
        <v>4780</v>
      </c>
    </row>
    <row r="1478" spans="1:2">
      <c r="A1478" s="1" t="s">
        <v>4781</v>
      </c>
      <c r="B1478" s="2" t="s">
        <v>4782</v>
      </c>
    </row>
    <row r="1479" spans="1:2">
      <c r="A1479" s="1" t="s">
        <v>4783</v>
      </c>
      <c r="B1479" s="2" t="s">
        <v>4784</v>
      </c>
    </row>
    <row r="1480" spans="1:2">
      <c r="A1480" s="1" t="s">
        <v>4785</v>
      </c>
      <c r="B1480" s="2" t="s">
        <v>4786</v>
      </c>
    </row>
    <row r="1481" spans="1:2">
      <c r="A1481" s="1" t="s">
        <v>4787</v>
      </c>
      <c r="B1481" s="2" t="s">
        <v>4788</v>
      </c>
    </row>
    <row r="1482" spans="1:2">
      <c r="A1482" s="1" t="s">
        <v>4789</v>
      </c>
      <c r="B1482" s="2" t="s">
        <v>4790</v>
      </c>
    </row>
    <row r="1483" spans="1:2">
      <c r="A1483" s="1" t="s">
        <v>4791</v>
      </c>
      <c r="B1483" s="2" t="s">
        <v>4792</v>
      </c>
    </row>
    <row r="1484" spans="1:2">
      <c r="A1484" s="1" t="s">
        <v>4793</v>
      </c>
      <c r="B1484" s="2" t="s">
        <v>4794</v>
      </c>
    </row>
    <row r="1485" spans="1:2">
      <c r="A1485" s="1" t="s">
        <v>4795</v>
      </c>
      <c r="B1485" s="2" t="s">
        <v>4796</v>
      </c>
    </row>
    <row r="1486" spans="1:2">
      <c r="A1486" s="1" t="s">
        <v>4797</v>
      </c>
      <c r="B1486" s="2" t="s">
        <v>4798</v>
      </c>
    </row>
    <row r="1487" spans="1:2">
      <c r="A1487" s="1" t="s">
        <v>4799</v>
      </c>
      <c r="B1487" s="2" t="s">
        <v>4800</v>
      </c>
    </row>
    <row r="1488" spans="1:2">
      <c r="A1488" s="1" t="s">
        <v>4801</v>
      </c>
      <c r="B1488" s="2" t="s">
        <v>4802</v>
      </c>
    </row>
    <row r="1489" spans="1:2">
      <c r="A1489" s="1" t="s">
        <v>4803</v>
      </c>
      <c r="B1489" s="2" t="s">
        <v>4804</v>
      </c>
    </row>
    <row r="1490" spans="1:2">
      <c r="A1490" s="1" t="s">
        <v>4805</v>
      </c>
      <c r="B1490" s="2" t="s">
        <v>4806</v>
      </c>
    </row>
    <row r="1491" spans="1:2">
      <c r="A1491" s="1" t="s">
        <v>4807</v>
      </c>
      <c r="B1491" s="2" t="s">
        <v>4808</v>
      </c>
    </row>
    <row r="1492" spans="1:2">
      <c r="A1492" s="1" t="s">
        <v>4809</v>
      </c>
      <c r="B1492" s="2" t="s">
        <v>4810</v>
      </c>
    </row>
    <row r="1493" spans="1:2">
      <c r="A1493" s="1" t="s">
        <v>4811</v>
      </c>
      <c r="B1493" s="2" t="s">
        <v>4812</v>
      </c>
    </row>
    <row r="1494" spans="1:2">
      <c r="A1494" s="1" t="s">
        <v>4813</v>
      </c>
      <c r="B1494" s="2" t="s">
        <v>4814</v>
      </c>
    </row>
    <row r="1495" spans="1:2">
      <c r="A1495" s="1" t="s">
        <v>4815</v>
      </c>
      <c r="B1495" s="2" t="s">
        <v>4816</v>
      </c>
    </row>
    <row r="1496" spans="1:2">
      <c r="A1496" s="1" t="s">
        <v>4817</v>
      </c>
      <c r="B1496" s="2" t="s">
        <v>4818</v>
      </c>
    </row>
    <row r="1497" spans="1:2">
      <c r="A1497" s="1" t="s">
        <v>4819</v>
      </c>
      <c r="B1497" s="2" t="s">
        <v>4820</v>
      </c>
    </row>
    <row r="1498" spans="1:2">
      <c r="A1498" s="1" t="s">
        <v>4821</v>
      </c>
      <c r="B1498" s="2" t="s">
        <v>4822</v>
      </c>
    </row>
    <row r="1499" spans="1:2">
      <c r="A1499" s="1" t="s">
        <v>4823</v>
      </c>
      <c r="B1499" s="2" t="s">
        <v>4824</v>
      </c>
    </row>
    <row r="1500" spans="1:2">
      <c r="A1500" s="1" t="s">
        <v>4825</v>
      </c>
      <c r="B1500" s="2" t="s">
        <v>4826</v>
      </c>
    </row>
    <row r="1501" spans="1:2">
      <c r="A1501" s="1" t="s">
        <v>4827</v>
      </c>
      <c r="B1501" s="2" t="s">
        <v>4828</v>
      </c>
    </row>
    <row r="1502" spans="1:2">
      <c r="A1502" s="1" t="s">
        <v>4829</v>
      </c>
      <c r="B1502" s="2" t="s">
        <v>4830</v>
      </c>
    </row>
    <row r="1503" spans="1:2">
      <c r="A1503" s="1" t="s">
        <v>4831</v>
      </c>
      <c r="B1503" s="2" t="s">
        <v>4832</v>
      </c>
    </row>
    <row r="1504" spans="1:2">
      <c r="A1504" s="1" t="s">
        <v>4833</v>
      </c>
      <c r="B1504" s="2" t="s">
        <v>4834</v>
      </c>
    </row>
    <row r="1505" spans="1:2">
      <c r="A1505" s="1" t="s">
        <v>4835</v>
      </c>
      <c r="B1505" s="2" t="s">
        <v>4836</v>
      </c>
    </row>
    <row r="1506" spans="1:2">
      <c r="A1506" s="1" t="s">
        <v>4837</v>
      </c>
      <c r="B1506" s="2" t="s">
        <v>4838</v>
      </c>
    </row>
    <row r="1507" spans="1:2">
      <c r="A1507" s="1" t="s">
        <v>4839</v>
      </c>
      <c r="B1507" s="2" t="s">
        <v>4840</v>
      </c>
    </row>
    <row r="1508" spans="1:2">
      <c r="A1508" s="1" t="s">
        <v>4841</v>
      </c>
      <c r="B1508" s="2" t="s">
        <v>4842</v>
      </c>
    </row>
    <row r="1509" spans="1:2">
      <c r="A1509" s="1" t="s">
        <v>4843</v>
      </c>
      <c r="B1509" s="2" t="s">
        <v>4844</v>
      </c>
    </row>
    <row r="1510" spans="1:2">
      <c r="A1510" s="1" t="s">
        <v>4845</v>
      </c>
      <c r="B1510" s="2" t="s">
        <v>4846</v>
      </c>
    </row>
    <row r="1511" spans="1:2">
      <c r="A1511" s="1" t="s">
        <v>4847</v>
      </c>
      <c r="B1511" s="2" t="s">
        <v>4848</v>
      </c>
    </row>
    <row r="1512" spans="1:2">
      <c r="A1512" s="1" t="s">
        <v>4849</v>
      </c>
      <c r="B1512" s="2" t="s">
        <v>4850</v>
      </c>
    </row>
    <row r="1513" spans="1:2">
      <c r="A1513" s="1" t="s">
        <v>4851</v>
      </c>
      <c r="B1513" s="2" t="s">
        <v>4852</v>
      </c>
    </row>
    <row r="1514" spans="1:2">
      <c r="A1514" s="1" t="s">
        <v>4853</v>
      </c>
      <c r="B1514" s="2" t="s">
        <v>4854</v>
      </c>
    </row>
    <row r="1515" spans="1:2">
      <c r="A1515" s="1" t="s">
        <v>4855</v>
      </c>
      <c r="B1515" s="2" t="s">
        <v>4856</v>
      </c>
    </row>
    <row r="1516" spans="1:2">
      <c r="A1516" s="1" t="s">
        <v>4857</v>
      </c>
      <c r="B1516" s="2" t="s">
        <v>4858</v>
      </c>
    </row>
    <row r="1517" spans="1:2">
      <c r="A1517" s="1" t="s">
        <v>4859</v>
      </c>
      <c r="B1517" s="2" t="s">
        <v>4860</v>
      </c>
    </row>
    <row r="1518" spans="1:2">
      <c r="A1518" s="1" t="s">
        <v>4861</v>
      </c>
      <c r="B1518" s="2" t="s">
        <v>4862</v>
      </c>
    </row>
    <row r="1519" spans="1:2">
      <c r="A1519" s="1" t="s">
        <v>4863</v>
      </c>
      <c r="B1519" s="2" t="s">
        <v>4864</v>
      </c>
    </row>
    <row r="1520" spans="1:2">
      <c r="A1520" s="1" t="s">
        <v>4865</v>
      </c>
      <c r="B1520" s="2" t="s">
        <v>4866</v>
      </c>
    </row>
    <row r="1521" spans="1:2">
      <c r="A1521" s="1" t="s">
        <v>4867</v>
      </c>
      <c r="B1521" s="2" t="s">
        <v>4868</v>
      </c>
    </row>
    <row r="1522" spans="1:2">
      <c r="A1522" s="1" t="s">
        <v>4869</v>
      </c>
      <c r="B1522" s="2" t="s">
        <v>4870</v>
      </c>
    </row>
    <row r="1523" spans="1:2">
      <c r="A1523" s="1" t="s">
        <v>4871</v>
      </c>
      <c r="B1523" s="2" t="s">
        <v>4872</v>
      </c>
    </row>
    <row r="1524" spans="1:2">
      <c r="A1524" s="1" t="s">
        <v>4873</v>
      </c>
      <c r="B1524" s="2" t="s">
        <v>4874</v>
      </c>
    </row>
    <row r="1525" spans="1:2">
      <c r="A1525" s="1" t="s">
        <v>4875</v>
      </c>
      <c r="B1525" s="2" t="s">
        <v>4876</v>
      </c>
    </row>
    <row r="1526" spans="1:2">
      <c r="A1526" s="1" t="s">
        <v>4877</v>
      </c>
      <c r="B1526" s="2" t="s">
        <v>4878</v>
      </c>
    </row>
    <row r="1527" spans="1:2">
      <c r="A1527" s="1" t="s">
        <v>4879</v>
      </c>
      <c r="B1527" s="2" t="s">
        <v>4880</v>
      </c>
    </row>
    <row r="1528" spans="1:2">
      <c r="A1528" s="1" t="s">
        <v>4881</v>
      </c>
      <c r="B1528" s="2" t="s">
        <v>4882</v>
      </c>
    </row>
    <row r="1529" spans="1:2">
      <c r="A1529" s="1" t="s">
        <v>4883</v>
      </c>
      <c r="B1529" s="2" t="s">
        <v>4884</v>
      </c>
    </row>
    <row r="1530" spans="1:2">
      <c r="A1530" s="1" t="s">
        <v>4885</v>
      </c>
      <c r="B1530" s="2" t="s">
        <v>4886</v>
      </c>
    </row>
    <row r="1531" spans="1:2">
      <c r="A1531" s="1" t="s">
        <v>4887</v>
      </c>
      <c r="B1531" s="2" t="s">
        <v>4888</v>
      </c>
    </row>
    <row r="1532" spans="1:2">
      <c r="A1532" s="1" t="s">
        <v>4889</v>
      </c>
      <c r="B1532" s="2" t="s">
        <v>4890</v>
      </c>
    </row>
    <row r="1533" spans="1:2">
      <c r="A1533" s="1" t="s">
        <v>4891</v>
      </c>
      <c r="B1533" s="2" t="s">
        <v>4892</v>
      </c>
    </row>
    <row r="1534" spans="1:2">
      <c r="A1534" s="1" t="s">
        <v>4893</v>
      </c>
      <c r="B1534" s="2" t="s">
        <v>4894</v>
      </c>
    </row>
    <row r="1535" spans="1:2">
      <c r="A1535" s="1" t="s">
        <v>4895</v>
      </c>
      <c r="B1535" s="2" t="s">
        <v>4896</v>
      </c>
    </row>
    <row r="1536" spans="1:2">
      <c r="A1536" s="1" t="s">
        <v>4897</v>
      </c>
      <c r="B1536" s="2" t="s">
        <v>4898</v>
      </c>
    </row>
    <row r="1537" spans="1:2">
      <c r="A1537" s="1" t="s">
        <v>95</v>
      </c>
      <c r="B1537" s="2" t="s">
        <v>96</v>
      </c>
    </row>
    <row r="1538" spans="1:2">
      <c r="A1538" s="1" t="s">
        <v>400</v>
      </c>
      <c r="B1538" s="2" t="s">
        <v>401</v>
      </c>
    </row>
    <row r="1539" spans="1:2">
      <c r="A1539" s="1" t="s">
        <v>4899</v>
      </c>
      <c r="B1539" s="2" t="s">
        <v>4900</v>
      </c>
    </row>
    <row r="1540" spans="1:2">
      <c r="A1540" s="1" t="s">
        <v>4901</v>
      </c>
      <c r="B1540" s="2" t="s">
        <v>4902</v>
      </c>
    </row>
    <row r="1541" spans="1:2">
      <c r="A1541" s="1" t="s">
        <v>4903</v>
      </c>
      <c r="B1541" s="2" t="s">
        <v>4904</v>
      </c>
    </row>
    <row r="1542" spans="1:2">
      <c r="A1542" s="1" t="s">
        <v>4905</v>
      </c>
      <c r="B1542" s="2" t="s">
        <v>4906</v>
      </c>
    </row>
    <row r="1543" spans="1:2">
      <c r="A1543" s="1" t="s">
        <v>4907</v>
      </c>
      <c r="B1543" s="2" t="s">
        <v>4908</v>
      </c>
    </row>
    <row r="1544" spans="1:2">
      <c r="A1544" s="1" t="s">
        <v>4909</v>
      </c>
      <c r="B1544" s="2" t="s">
        <v>4910</v>
      </c>
    </row>
    <row r="1545" spans="1:2">
      <c r="A1545" s="1" t="s">
        <v>4911</v>
      </c>
      <c r="B1545" s="2" t="s">
        <v>4912</v>
      </c>
    </row>
    <row r="1546" spans="1:2">
      <c r="A1546" s="1" t="s">
        <v>4913</v>
      </c>
      <c r="B1546" s="2" t="s">
        <v>4914</v>
      </c>
    </row>
    <row r="1547" spans="1:2">
      <c r="A1547" s="1" t="s">
        <v>4915</v>
      </c>
      <c r="B1547" s="2" t="s">
        <v>4916</v>
      </c>
    </row>
    <row r="1548" spans="1:2">
      <c r="A1548" s="1" t="s">
        <v>4917</v>
      </c>
      <c r="B1548" s="2" t="s">
        <v>4918</v>
      </c>
    </row>
    <row r="1549" spans="1:2">
      <c r="A1549" s="1" t="s">
        <v>4919</v>
      </c>
      <c r="B1549" s="2" t="s">
        <v>4920</v>
      </c>
    </row>
    <row r="1550" spans="1:2">
      <c r="A1550" s="1" t="s">
        <v>91</v>
      </c>
      <c r="B1550" s="2" t="s">
        <v>92</v>
      </c>
    </row>
    <row r="1551" spans="1:2">
      <c r="A1551" s="1" t="s">
        <v>4921</v>
      </c>
      <c r="B1551" s="2" t="s">
        <v>4922</v>
      </c>
    </row>
    <row r="1552" spans="1:2">
      <c r="A1552" s="1" t="s">
        <v>4923</v>
      </c>
      <c r="B1552" s="2" t="s">
        <v>4924</v>
      </c>
    </row>
    <row r="1553" spans="1:2">
      <c r="A1553" s="1" t="s">
        <v>4925</v>
      </c>
      <c r="B1553" s="2" t="s">
        <v>4926</v>
      </c>
    </row>
    <row r="1554" spans="1:2">
      <c r="A1554" s="1" t="s">
        <v>4927</v>
      </c>
      <c r="B1554" s="2" t="s">
        <v>2706</v>
      </c>
    </row>
    <row r="1555" spans="1:2">
      <c r="A1555" s="1" t="s">
        <v>4928</v>
      </c>
      <c r="B1555" s="2" t="s">
        <v>4929</v>
      </c>
    </row>
    <row r="1556" spans="1:2">
      <c r="A1556" s="1" t="s">
        <v>4930</v>
      </c>
      <c r="B1556" s="2" t="s">
        <v>4931</v>
      </c>
    </row>
    <row r="1557" spans="1:2">
      <c r="A1557" s="1" t="s">
        <v>4932</v>
      </c>
      <c r="B1557" s="2" t="s">
        <v>4933</v>
      </c>
    </row>
    <row r="1558" spans="1:2">
      <c r="A1558" s="1" t="s">
        <v>4934</v>
      </c>
      <c r="B1558" s="2" t="s">
        <v>4935</v>
      </c>
    </row>
    <row r="1559" spans="1:2">
      <c r="A1559" s="1" t="s">
        <v>4936</v>
      </c>
      <c r="B1559" s="2" t="s">
        <v>4937</v>
      </c>
    </row>
    <row r="1560" spans="1:2">
      <c r="A1560" s="1" t="s">
        <v>4938</v>
      </c>
      <c r="B1560" s="2" t="s">
        <v>4939</v>
      </c>
    </row>
    <row r="1561" spans="1:2">
      <c r="A1561" s="1" t="s">
        <v>4940</v>
      </c>
      <c r="B1561" s="2" t="s">
        <v>4941</v>
      </c>
    </row>
    <row r="1562" spans="1:2">
      <c r="A1562" s="1" t="s">
        <v>4942</v>
      </c>
      <c r="B1562" s="2" t="s">
        <v>4943</v>
      </c>
    </row>
    <row r="1563" spans="1:2">
      <c r="A1563" s="1" t="s">
        <v>4944</v>
      </c>
      <c r="B1563" s="2" t="s">
        <v>4945</v>
      </c>
    </row>
    <row r="1564" spans="1:2">
      <c r="A1564" s="1" t="s">
        <v>4946</v>
      </c>
      <c r="B1564" s="2" t="s">
        <v>4947</v>
      </c>
    </row>
    <row r="1565" spans="1:2">
      <c r="A1565" s="1" t="s">
        <v>4948</v>
      </c>
      <c r="B1565" s="2" t="s">
        <v>4949</v>
      </c>
    </row>
    <row r="1566" spans="1:2">
      <c r="A1566" s="1" t="s">
        <v>4950</v>
      </c>
      <c r="B1566" s="2" t="s">
        <v>4951</v>
      </c>
    </row>
    <row r="1567" spans="1:2">
      <c r="A1567" s="1" t="s">
        <v>4952</v>
      </c>
      <c r="B1567" s="2" t="s">
        <v>4953</v>
      </c>
    </row>
    <row r="1568" spans="1:2">
      <c r="A1568" s="1" t="s">
        <v>4954</v>
      </c>
      <c r="B1568" s="2" t="s">
        <v>4955</v>
      </c>
    </row>
    <row r="1569" spans="1:2">
      <c r="A1569" s="1" t="s">
        <v>4956</v>
      </c>
      <c r="B1569" s="2" t="s">
        <v>4957</v>
      </c>
    </row>
    <row r="1570" spans="1:2">
      <c r="A1570" s="1" t="s">
        <v>4958</v>
      </c>
      <c r="B1570" s="2" t="s">
        <v>4959</v>
      </c>
    </row>
    <row r="1571" spans="1:2">
      <c r="A1571" s="1" t="s">
        <v>4960</v>
      </c>
      <c r="B1571" s="2" t="s">
        <v>4961</v>
      </c>
    </row>
    <row r="1572" spans="1:2">
      <c r="A1572" s="1" t="s">
        <v>4962</v>
      </c>
      <c r="B1572" s="2" t="s">
        <v>4963</v>
      </c>
    </row>
    <row r="1573" spans="1:2">
      <c r="A1573" s="1" t="s">
        <v>4964</v>
      </c>
      <c r="B1573" s="2" t="s">
        <v>4965</v>
      </c>
    </row>
    <row r="1574" spans="1:2">
      <c r="A1574" s="1" t="s">
        <v>4966</v>
      </c>
      <c r="B1574" s="2" t="s">
        <v>4967</v>
      </c>
    </row>
    <row r="1575" spans="1:2">
      <c r="A1575" s="1" t="s">
        <v>4968</v>
      </c>
      <c r="B1575" s="2" t="s">
        <v>4969</v>
      </c>
    </row>
    <row r="1576" spans="1:2">
      <c r="A1576" s="1" t="s">
        <v>4970</v>
      </c>
      <c r="B1576" s="2" t="s">
        <v>4971</v>
      </c>
    </row>
    <row r="1577" spans="1:2">
      <c r="A1577" s="1" t="s">
        <v>4972</v>
      </c>
      <c r="B1577" s="2" t="s">
        <v>4973</v>
      </c>
    </row>
    <row r="1578" spans="1:2">
      <c r="A1578" s="1" t="s">
        <v>4974</v>
      </c>
      <c r="B1578" s="2" t="s">
        <v>4975</v>
      </c>
    </row>
    <row r="1579" spans="1:2">
      <c r="A1579" s="1" t="s">
        <v>4976</v>
      </c>
      <c r="B1579" s="2" t="s">
        <v>1263</v>
      </c>
    </row>
    <row r="1580" spans="1:2">
      <c r="A1580" s="1" t="s">
        <v>4977</v>
      </c>
      <c r="B1580" s="2" t="s">
        <v>4978</v>
      </c>
    </row>
    <row r="1581" spans="1:2">
      <c r="A1581" s="1" t="s">
        <v>4979</v>
      </c>
      <c r="B1581" s="2" t="s">
        <v>4980</v>
      </c>
    </row>
    <row r="1582" spans="1:2">
      <c r="A1582" s="1" t="s">
        <v>4981</v>
      </c>
      <c r="B1582" s="2" t="s">
        <v>4982</v>
      </c>
    </row>
    <row r="1583" spans="1:2">
      <c r="A1583" s="1" t="s">
        <v>4983</v>
      </c>
      <c r="B1583" s="2" t="s">
        <v>4984</v>
      </c>
    </row>
    <row r="1584" spans="1:2">
      <c r="A1584" s="1" t="s">
        <v>4985</v>
      </c>
      <c r="B1584" s="2" t="s">
        <v>4986</v>
      </c>
    </row>
    <row r="1585" spans="1:2">
      <c r="A1585" s="1" t="s">
        <v>1367</v>
      </c>
      <c r="B1585" s="2" t="s">
        <v>4987</v>
      </c>
    </row>
    <row r="1586" spans="1:2">
      <c r="A1586" s="1" t="s">
        <v>4988</v>
      </c>
      <c r="B1586" s="2" t="s">
        <v>4989</v>
      </c>
    </row>
    <row r="1587" spans="1:2">
      <c r="A1587" s="1" t="s">
        <v>4990</v>
      </c>
      <c r="B1587" s="2" t="s">
        <v>4991</v>
      </c>
    </row>
    <row r="1588" spans="1:2">
      <c r="A1588" s="1" t="s">
        <v>4992</v>
      </c>
      <c r="B1588" s="2" t="s">
        <v>4993</v>
      </c>
    </row>
    <row r="1589" spans="1:2">
      <c r="A1589" s="1" t="s">
        <v>4994</v>
      </c>
      <c r="B1589" s="2" t="s">
        <v>4995</v>
      </c>
    </row>
    <row r="1590" spans="1:2">
      <c r="A1590" s="1" t="s">
        <v>4996</v>
      </c>
      <c r="B1590" s="2" t="s">
        <v>4997</v>
      </c>
    </row>
    <row r="1591" spans="1:2">
      <c r="A1591" s="1" t="s">
        <v>4998</v>
      </c>
      <c r="B1591" s="2" t="s">
        <v>4999</v>
      </c>
    </row>
    <row r="1592" spans="1:2">
      <c r="A1592" s="1" t="s">
        <v>5000</v>
      </c>
      <c r="B1592" s="2" t="s">
        <v>5001</v>
      </c>
    </row>
    <row r="1593" spans="1:2">
      <c r="A1593" s="1" t="s">
        <v>5002</v>
      </c>
      <c r="B1593" s="2" t="s">
        <v>5003</v>
      </c>
    </row>
    <row r="1594" spans="1:2">
      <c r="A1594" s="1" t="s">
        <v>5004</v>
      </c>
      <c r="B1594" s="2" t="s">
        <v>5005</v>
      </c>
    </row>
    <row r="1595" spans="1:2">
      <c r="A1595" s="1" t="s">
        <v>5006</v>
      </c>
      <c r="B1595" s="2" t="s">
        <v>5007</v>
      </c>
    </row>
    <row r="1596" spans="1:2">
      <c r="A1596" s="1" t="s">
        <v>5008</v>
      </c>
      <c r="B1596" s="2" t="s">
        <v>5009</v>
      </c>
    </row>
    <row r="1597" spans="1:2">
      <c r="A1597" s="1" t="s">
        <v>5010</v>
      </c>
      <c r="B1597" s="2" t="s">
        <v>5011</v>
      </c>
    </row>
    <row r="1598" spans="1:2">
      <c r="A1598" s="1" t="s">
        <v>5012</v>
      </c>
      <c r="B1598" s="2" t="s">
        <v>5013</v>
      </c>
    </row>
    <row r="1599" spans="1:2">
      <c r="A1599" s="1" t="s">
        <v>5014</v>
      </c>
      <c r="B1599" s="2" t="s">
        <v>5015</v>
      </c>
    </row>
    <row r="1600" spans="1:2">
      <c r="A1600" s="1" t="s">
        <v>5016</v>
      </c>
      <c r="B1600" s="2" t="s">
        <v>5017</v>
      </c>
    </row>
    <row r="1601" spans="1:2">
      <c r="A1601" s="1" t="s">
        <v>5018</v>
      </c>
      <c r="B1601" s="2" t="s">
        <v>5019</v>
      </c>
    </row>
    <row r="1602" spans="1:2">
      <c r="A1602" s="1" t="s">
        <v>5020</v>
      </c>
      <c r="B1602" s="2" t="s">
        <v>5021</v>
      </c>
    </row>
    <row r="1603" spans="1:2">
      <c r="A1603" s="1" t="s">
        <v>5022</v>
      </c>
      <c r="B1603" s="2" t="s">
        <v>5023</v>
      </c>
    </row>
    <row r="1604" spans="1:2">
      <c r="A1604" s="1" t="s">
        <v>5024</v>
      </c>
      <c r="B1604" s="2" t="s">
        <v>5025</v>
      </c>
    </row>
    <row r="1605" spans="1:2">
      <c r="A1605" s="1" t="s">
        <v>5026</v>
      </c>
      <c r="B1605" s="2" t="s">
        <v>5027</v>
      </c>
    </row>
    <row r="1606" spans="1:2">
      <c r="A1606" s="1" t="s">
        <v>5028</v>
      </c>
      <c r="B1606" s="2" t="s">
        <v>5029</v>
      </c>
    </row>
    <row r="1607" spans="1:2">
      <c r="A1607" s="1" t="s">
        <v>5030</v>
      </c>
      <c r="B1607" s="2" t="s">
        <v>5031</v>
      </c>
    </row>
    <row r="1608" spans="1:2">
      <c r="A1608" s="1" t="s">
        <v>5032</v>
      </c>
      <c r="B1608" s="2" t="s">
        <v>5033</v>
      </c>
    </row>
    <row r="1609" spans="1:2">
      <c r="A1609" s="1" t="s">
        <v>5034</v>
      </c>
      <c r="B1609" s="2" t="s">
        <v>5035</v>
      </c>
    </row>
    <row r="1610" spans="1:2">
      <c r="A1610" s="1" t="s">
        <v>5036</v>
      </c>
      <c r="B1610" s="2" t="s">
        <v>5037</v>
      </c>
    </row>
    <row r="1611" spans="1:2">
      <c r="A1611" s="1" t="s">
        <v>5038</v>
      </c>
      <c r="B1611" s="2" t="s">
        <v>5039</v>
      </c>
    </row>
    <row r="1612" spans="1:2">
      <c r="A1612" s="1" t="s">
        <v>5040</v>
      </c>
      <c r="B1612" s="2" t="s">
        <v>5041</v>
      </c>
    </row>
    <row r="1613" spans="1:2">
      <c r="A1613" s="1" t="s">
        <v>5042</v>
      </c>
      <c r="B1613" s="2" t="s">
        <v>5043</v>
      </c>
    </row>
    <row r="1614" spans="1:2">
      <c r="A1614" s="1" t="s">
        <v>5044</v>
      </c>
      <c r="B1614" s="2" t="s">
        <v>5045</v>
      </c>
    </row>
    <row r="1615" spans="1:2">
      <c r="A1615" s="1" t="s">
        <v>5046</v>
      </c>
      <c r="B1615" s="2" t="s">
        <v>5047</v>
      </c>
    </row>
    <row r="1616" spans="1:2">
      <c r="A1616" s="1" t="s">
        <v>5048</v>
      </c>
      <c r="B1616" s="2" t="s">
        <v>5049</v>
      </c>
    </row>
    <row r="1617" spans="1:2">
      <c r="A1617" s="1" t="s">
        <v>5050</v>
      </c>
      <c r="B1617" s="2" t="s">
        <v>5051</v>
      </c>
    </row>
    <row r="1618" spans="1:2">
      <c r="A1618" s="1" t="s">
        <v>5052</v>
      </c>
      <c r="B1618" s="2" t="s">
        <v>5053</v>
      </c>
    </row>
    <row r="1619" spans="1:2">
      <c r="A1619" s="1" t="s">
        <v>5054</v>
      </c>
      <c r="B1619" s="2" t="s">
        <v>5055</v>
      </c>
    </row>
    <row r="1620" spans="1:2">
      <c r="A1620" s="1" t="s">
        <v>5056</v>
      </c>
      <c r="B1620" s="2" t="s">
        <v>5057</v>
      </c>
    </row>
    <row r="1621" spans="1:2">
      <c r="A1621" s="1" t="s">
        <v>5058</v>
      </c>
      <c r="B1621" s="2" t="s">
        <v>5059</v>
      </c>
    </row>
    <row r="1622" spans="1:2">
      <c r="A1622" s="1" t="s">
        <v>5060</v>
      </c>
      <c r="B1622" s="2" t="s">
        <v>5061</v>
      </c>
    </row>
    <row r="1623" spans="1:2">
      <c r="A1623" s="1" t="s">
        <v>840</v>
      </c>
      <c r="B1623" s="2" t="s">
        <v>841</v>
      </c>
    </row>
    <row r="1624" spans="1:2">
      <c r="A1624" s="1" t="s">
        <v>5062</v>
      </c>
      <c r="B1624" s="2" t="s">
        <v>5063</v>
      </c>
    </row>
    <row r="1625" spans="1:2">
      <c r="A1625" s="1" t="s">
        <v>5064</v>
      </c>
      <c r="B1625" s="2" t="s">
        <v>5065</v>
      </c>
    </row>
    <row r="1626" spans="1:2">
      <c r="A1626" s="1" t="s">
        <v>5066</v>
      </c>
      <c r="B1626" s="2" t="s">
        <v>5067</v>
      </c>
    </row>
    <row r="1627" spans="1:2">
      <c r="A1627" s="1" t="s">
        <v>5068</v>
      </c>
      <c r="B1627" s="2" t="s">
        <v>5069</v>
      </c>
    </row>
    <row r="1628" spans="1:2">
      <c r="A1628" s="1" t="s">
        <v>5070</v>
      </c>
      <c r="B1628" s="2" t="s">
        <v>5071</v>
      </c>
    </row>
    <row r="1629" spans="1:2">
      <c r="A1629" s="1" t="s">
        <v>5072</v>
      </c>
      <c r="B1629" s="2" t="s">
        <v>5073</v>
      </c>
    </row>
    <row r="1630" spans="1:2">
      <c r="A1630" s="1" t="s">
        <v>5074</v>
      </c>
      <c r="B1630" s="2" t="s">
        <v>5075</v>
      </c>
    </row>
    <row r="1631" spans="1:2">
      <c r="A1631" s="1" t="s">
        <v>5076</v>
      </c>
      <c r="B1631" s="2" t="s">
        <v>5077</v>
      </c>
    </row>
    <row r="1632" spans="1:2">
      <c r="A1632" s="1" t="s">
        <v>5078</v>
      </c>
      <c r="B1632" s="2" t="s">
        <v>5079</v>
      </c>
    </row>
    <row r="1633" spans="1:2">
      <c r="A1633" s="1" t="s">
        <v>5080</v>
      </c>
      <c r="B1633" s="2" t="s">
        <v>5081</v>
      </c>
    </row>
    <row r="1634" spans="1:2">
      <c r="A1634" s="1" t="s">
        <v>423</v>
      </c>
      <c r="B1634" s="2" t="s">
        <v>424</v>
      </c>
    </row>
    <row r="1635" spans="1:2">
      <c r="A1635" s="1" t="s">
        <v>5082</v>
      </c>
      <c r="B1635" s="2" t="s">
        <v>5083</v>
      </c>
    </row>
    <row r="1636" spans="1:2">
      <c r="A1636" s="1" t="s">
        <v>5084</v>
      </c>
      <c r="B1636" s="2" t="s">
        <v>5085</v>
      </c>
    </row>
    <row r="1637" spans="1:2">
      <c r="A1637" s="1" t="s">
        <v>5086</v>
      </c>
      <c r="B1637" s="2" t="s">
        <v>5087</v>
      </c>
    </row>
    <row r="1638" spans="1:2">
      <c r="A1638" s="1" t="s">
        <v>5088</v>
      </c>
      <c r="B1638" s="2" t="s">
        <v>5089</v>
      </c>
    </row>
    <row r="1639" spans="1:2">
      <c r="A1639" s="1" t="s">
        <v>5090</v>
      </c>
      <c r="B1639" s="2" t="s">
        <v>5091</v>
      </c>
    </row>
    <row r="1640" spans="1:2">
      <c r="A1640" s="1" t="s">
        <v>5092</v>
      </c>
      <c r="B1640" s="2" t="s">
        <v>5093</v>
      </c>
    </row>
    <row r="1641" spans="1:2">
      <c r="A1641" s="1" t="s">
        <v>5094</v>
      </c>
      <c r="B1641" s="2" t="s">
        <v>5095</v>
      </c>
    </row>
    <row r="1642" spans="1:2">
      <c r="A1642" s="1" t="s">
        <v>1475</v>
      </c>
      <c r="B1642" s="2" t="s">
        <v>1476</v>
      </c>
    </row>
    <row r="1643" spans="1:2">
      <c r="A1643" s="1" t="s">
        <v>5096</v>
      </c>
      <c r="B1643" s="2" t="s">
        <v>5097</v>
      </c>
    </row>
    <row r="1644" spans="1:2">
      <c r="A1644" s="1" t="s">
        <v>5098</v>
      </c>
      <c r="B1644" s="2" t="s">
        <v>5099</v>
      </c>
    </row>
    <row r="1645" spans="1:2">
      <c r="A1645" s="1" t="s">
        <v>5100</v>
      </c>
      <c r="B1645" s="2" t="s">
        <v>5101</v>
      </c>
    </row>
    <row r="1646" spans="1:2">
      <c r="A1646" s="1" t="s">
        <v>5102</v>
      </c>
      <c r="B1646" s="2" t="s">
        <v>5103</v>
      </c>
    </row>
    <row r="1647" spans="1:2">
      <c r="A1647" s="1" t="s">
        <v>5104</v>
      </c>
      <c r="B1647" s="2" t="s">
        <v>5105</v>
      </c>
    </row>
    <row r="1648" spans="1:2">
      <c r="A1648" s="1" t="s">
        <v>5106</v>
      </c>
      <c r="B1648" s="2" t="s">
        <v>5107</v>
      </c>
    </row>
    <row r="1649" spans="1:2">
      <c r="A1649" s="1" t="s">
        <v>5108</v>
      </c>
      <c r="B1649" s="2" t="s">
        <v>5109</v>
      </c>
    </row>
    <row r="1650" spans="1:2">
      <c r="A1650" s="1" t="s">
        <v>5110</v>
      </c>
      <c r="B1650" s="2" t="s">
        <v>5111</v>
      </c>
    </row>
    <row r="1651" spans="1:2">
      <c r="A1651" s="1" t="s">
        <v>5112</v>
      </c>
      <c r="B1651" s="2" t="s">
        <v>5113</v>
      </c>
    </row>
    <row r="1652" spans="1:2">
      <c r="A1652" s="1" t="s">
        <v>5114</v>
      </c>
      <c r="B1652" s="2" t="s">
        <v>5115</v>
      </c>
    </row>
    <row r="1653" spans="1:2">
      <c r="A1653" s="1" t="s">
        <v>5116</v>
      </c>
      <c r="B1653" s="2" t="s">
        <v>5117</v>
      </c>
    </row>
    <row r="1654" spans="1:2">
      <c r="A1654" s="1" t="s">
        <v>5118</v>
      </c>
      <c r="B1654" s="2" t="s">
        <v>5119</v>
      </c>
    </row>
    <row r="1655" spans="1:2">
      <c r="A1655" s="1" t="s">
        <v>5120</v>
      </c>
      <c r="B1655" s="2" t="s">
        <v>5121</v>
      </c>
    </row>
    <row r="1656" spans="1:2">
      <c r="A1656" s="1" t="s">
        <v>5122</v>
      </c>
      <c r="B1656" s="2" t="s">
        <v>5123</v>
      </c>
    </row>
    <row r="1657" spans="1:2">
      <c r="A1657" s="1" t="s">
        <v>5124</v>
      </c>
      <c r="B1657" s="2" t="s">
        <v>5125</v>
      </c>
    </row>
    <row r="1658" spans="1:2">
      <c r="A1658" s="1" t="s">
        <v>5126</v>
      </c>
      <c r="B1658" s="2" t="s">
        <v>5127</v>
      </c>
    </row>
    <row r="1659" spans="1:2">
      <c r="A1659" s="1" t="s">
        <v>5128</v>
      </c>
      <c r="B1659" s="2" t="s">
        <v>5129</v>
      </c>
    </row>
    <row r="1660" spans="1:2">
      <c r="A1660" s="1" t="s">
        <v>5130</v>
      </c>
      <c r="B1660" s="2" t="s">
        <v>5131</v>
      </c>
    </row>
    <row r="1661" spans="1:2">
      <c r="A1661" s="1" t="s">
        <v>5132</v>
      </c>
      <c r="B1661" s="2" t="s">
        <v>5133</v>
      </c>
    </row>
    <row r="1662" spans="1:2">
      <c r="A1662" s="1" t="s">
        <v>342</v>
      </c>
      <c r="B1662" s="2" t="s">
        <v>5134</v>
      </c>
    </row>
    <row r="1663" spans="1:2">
      <c r="A1663" s="1" t="s">
        <v>5135</v>
      </c>
      <c r="B1663" s="2" t="s">
        <v>5136</v>
      </c>
    </row>
    <row r="1664" spans="1:2">
      <c r="A1664" s="1" t="s">
        <v>5137</v>
      </c>
      <c r="B1664" s="2" t="s">
        <v>5138</v>
      </c>
    </row>
    <row r="1665" spans="1:2">
      <c r="A1665" s="1" t="s">
        <v>5139</v>
      </c>
      <c r="B1665" s="2" t="s">
        <v>5140</v>
      </c>
    </row>
    <row r="1666" spans="1:2">
      <c r="A1666" s="1" t="s">
        <v>5141</v>
      </c>
      <c r="B1666" s="2" t="s">
        <v>5142</v>
      </c>
    </row>
    <row r="1667" spans="1:2">
      <c r="A1667" s="1" t="s">
        <v>5143</v>
      </c>
      <c r="B1667" s="2" t="s">
        <v>5144</v>
      </c>
    </row>
    <row r="1668" spans="1:2">
      <c r="A1668" s="1" t="s">
        <v>5145</v>
      </c>
      <c r="B1668" s="2" t="s">
        <v>5146</v>
      </c>
    </row>
    <row r="1669" spans="1:2">
      <c r="A1669" s="1" t="s">
        <v>5147</v>
      </c>
      <c r="B1669" s="2" t="s">
        <v>5148</v>
      </c>
    </row>
    <row r="1670" spans="1:2">
      <c r="A1670" s="1" t="s">
        <v>329</v>
      </c>
      <c r="B1670" s="2" t="s">
        <v>330</v>
      </c>
    </row>
    <row r="1671" spans="1:2">
      <c r="A1671" s="1" t="s">
        <v>5149</v>
      </c>
      <c r="B1671" s="2" t="s">
        <v>5150</v>
      </c>
    </row>
    <row r="1672" spans="1:2">
      <c r="A1672" s="1" t="s">
        <v>5151</v>
      </c>
      <c r="B1672" s="2" t="s">
        <v>5152</v>
      </c>
    </row>
    <row r="1673" spans="1:2">
      <c r="A1673" s="1" t="s">
        <v>5153</v>
      </c>
      <c r="B1673" s="2" t="s">
        <v>5154</v>
      </c>
    </row>
    <row r="1674" spans="1:2">
      <c r="A1674" s="1" t="s">
        <v>5155</v>
      </c>
      <c r="B1674" s="2" t="s">
        <v>5156</v>
      </c>
    </row>
    <row r="1675" spans="1:2">
      <c r="A1675" s="1" t="s">
        <v>5157</v>
      </c>
      <c r="B1675" s="2" t="s">
        <v>5158</v>
      </c>
    </row>
    <row r="1676" spans="1:2">
      <c r="A1676" s="1" t="s">
        <v>5159</v>
      </c>
      <c r="B1676" s="2" t="s">
        <v>5160</v>
      </c>
    </row>
    <row r="1677" spans="1:2">
      <c r="A1677" s="1" t="s">
        <v>5161</v>
      </c>
      <c r="B1677" s="2" t="s">
        <v>5162</v>
      </c>
    </row>
    <row r="1678" spans="1:2">
      <c r="A1678" s="1" t="s">
        <v>5163</v>
      </c>
      <c r="B1678" s="2" t="s">
        <v>5164</v>
      </c>
    </row>
    <row r="1679" spans="1:2">
      <c r="A1679" s="1" t="s">
        <v>5165</v>
      </c>
      <c r="B1679" s="2" t="s">
        <v>5166</v>
      </c>
    </row>
    <row r="1680" spans="1:2">
      <c r="A1680" s="1" t="s">
        <v>5167</v>
      </c>
      <c r="B1680" s="2" t="s">
        <v>5168</v>
      </c>
    </row>
    <row r="1681" spans="1:2">
      <c r="A1681" s="1" t="s">
        <v>5169</v>
      </c>
      <c r="B1681" s="2" t="s">
        <v>5170</v>
      </c>
    </row>
    <row r="1682" spans="1:2">
      <c r="A1682" s="1" t="s">
        <v>5171</v>
      </c>
      <c r="B1682" s="2" t="s">
        <v>5172</v>
      </c>
    </row>
    <row r="1683" spans="1:2">
      <c r="A1683" s="1" t="s">
        <v>5173</v>
      </c>
      <c r="B1683" s="2" t="s">
        <v>5174</v>
      </c>
    </row>
    <row r="1684" spans="1:2">
      <c r="A1684" s="1" t="s">
        <v>5175</v>
      </c>
      <c r="B1684" s="2" t="s">
        <v>5176</v>
      </c>
    </row>
    <row r="1685" spans="1:2">
      <c r="A1685" s="1" t="s">
        <v>5177</v>
      </c>
      <c r="B1685" s="2" t="s">
        <v>5178</v>
      </c>
    </row>
    <row r="1686" spans="1:2">
      <c r="A1686" s="1" t="s">
        <v>5179</v>
      </c>
      <c r="B1686" s="2" t="s">
        <v>5180</v>
      </c>
    </row>
    <row r="1687" spans="1:2">
      <c r="A1687" s="1" t="s">
        <v>5181</v>
      </c>
      <c r="B1687" s="2" t="s">
        <v>5182</v>
      </c>
    </row>
    <row r="1688" spans="1:2">
      <c r="A1688" s="1" t="s">
        <v>5183</v>
      </c>
      <c r="B1688" s="2" t="s">
        <v>5184</v>
      </c>
    </row>
    <row r="1689" spans="1:2">
      <c r="A1689" s="1" t="s">
        <v>5185</v>
      </c>
      <c r="B1689" s="2" t="s">
        <v>5186</v>
      </c>
    </row>
    <row r="1690" spans="1:2">
      <c r="A1690" s="1" t="s">
        <v>5187</v>
      </c>
      <c r="B1690" s="2" t="s">
        <v>5188</v>
      </c>
    </row>
    <row r="1691" spans="1:2">
      <c r="A1691" s="1" t="s">
        <v>1595</v>
      </c>
      <c r="B1691" s="2" t="s">
        <v>1596</v>
      </c>
    </row>
    <row r="1692" spans="1:2">
      <c r="A1692" s="1" t="s">
        <v>5189</v>
      </c>
      <c r="B1692" s="2" t="s">
        <v>5190</v>
      </c>
    </row>
    <row r="1693" spans="1:2">
      <c r="A1693" s="1" t="s">
        <v>5191</v>
      </c>
      <c r="B1693" s="2" t="s">
        <v>5192</v>
      </c>
    </row>
    <row r="1694" spans="1:2">
      <c r="A1694" s="1" t="s">
        <v>5193</v>
      </c>
      <c r="B1694" s="2" t="s">
        <v>5194</v>
      </c>
    </row>
    <row r="1695" spans="1:2">
      <c r="A1695" s="1" t="s">
        <v>5195</v>
      </c>
      <c r="B1695" s="2" t="s">
        <v>5196</v>
      </c>
    </row>
    <row r="1696" spans="1:2">
      <c r="A1696" s="1" t="s">
        <v>5197</v>
      </c>
      <c r="B1696" s="2" t="s">
        <v>5198</v>
      </c>
    </row>
    <row r="1697" spans="1:2">
      <c r="A1697" s="1" t="s">
        <v>5199</v>
      </c>
      <c r="B1697" s="2" t="s">
        <v>5200</v>
      </c>
    </row>
    <row r="1698" spans="1:2">
      <c r="A1698" s="1" t="s">
        <v>5201</v>
      </c>
      <c r="B1698" s="2" t="s">
        <v>5202</v>
      </c>
    </row>
    <row r="1699" spans="1:2">
      <c r="A1699" s="1" t="s">
        <v>5203</v>
      </c>
      <c r="B1699" s="2" t="s">
        <v>5204</v>
      </c>
    </row>
    <row r="1700" spans="1:2">
      <c r="A1700" s="1" t="s">
        <v>5205</v>
      </c>
      <c r="B1700" s="2" t="s">
        <v>5206</v>
      </c>
    </row>
    <row r="1701" spans="1:2">
      <c r="A1701" s="1" t="s">
        <v>5207</v>
      </c>
      <c r="B1701" s="2" t="s">
        <v>5208</v>
      </c>
    </row>
    <row r="1702" spans="1:2">
      <c r="A1702" s="1" t="s">
        <v>5209</v>
      </c>
      <c r="B1702" s="2" t="s">
        <v>5210</v>
      </c>
    </row>
    <row r="1703" spans="1:2">
      <c r="A1703" s="1" t="s">
        <v>5211</v>
      </c>
      <c r="B1703" s="2" t="s">
        <v>5212</v>
      </c>
    </row>
    <row r="1704" spans="1:2">
      <c r="A1704" s="1" t="s">
        <v>5213</v>
      </c>
      <c r="B1704" s="2" t="s">
        <v>5214</v>
      </c>
    </row>
    <row r="1705" spans="1:2">
      <c r="A1705" s="1" t="s">
        <v>5215</v>
      </c>
      <c r="B1705" s="2" t="s">
        <v>5216</v>
      </c>
    </row>
    <row r="1706" spans="1:2">
      <c r="A1706" s="1" t="s">
        <v>5217</v>
      </c>
      <c r="B1706" s="2" t="s">
        <v>5218</v>
      </c>
    </row>
    <row r="1707" spans="1:2">
      <c r="A1707" s="1" t="s">
        <v>5219</v>
      </c>
      <c r="B1707" s="2" t="s">
        <v>5220</v>
      </c>
    </row>
    <row r="1708" spans="1:2">
      <c r="A1708" s="1" t="s">
        <v>5221</v>
      </c>
      <c r="B1708" s="2" t="s">
        <v>5222</v>
      </c>
    </row>
    <row r="1709" spans="1:2">
      <c r="A1709" s="1" t="s">
        <v>5223</v>
      </c>
      <c r="B1709" s="2" t="s">
        <v>5224</v>
      </c>
    </row>
    <row r="1710" spans="1:2">
      <c r="A1710" s="1" t="s">
        <v>5225</v>
      </c>
      <c r="B1710" s="2" t="s">
        <v>5226</v>
      </c>
    </row>
    <row r="1711" spans="1:2">
      <c r="A1711" s="1" t="s">
        <v>5227</v>
      </c>
      <c r="B1711" s="2" t="s">
        <v>5228</v>
      </c>
    </row>
    <row r="1712" spans="1:2">
      <c r="A1712" s="1" t="s">
        <v>5229</v>
      </c>
      <c r="B1712" s="2" t="s">
        <v>5230</v>
      </c>
    </row>
    <row r="1713" spans="1:2">
      <c r="A1713" s="1" t="s">
        <v>5231</v>
      </c>
      <c r="B1713" s="2" t="s">
        <v>5232</v>
      </c>
    </row>
    <row r="1714" spans="1:2">
      <c r="A1714" s="1" t="s">
        <v>5233</v>
      </c>
      <c r="B1714" s="2" t="s">
        <v>5234</v>
      </c>
    </row>
    <row r="1715" spans="1:2">
      <c r="A1715" s="1" t="s">
        <v>5235</v>
      </c>
      <c r="B1715" s="2" t="s">
        <v>5236</v>
      </c>
    </row>
    <row r="1716" spans="1:2">
      <c r="A1716" s="1" t="s">
        <v>5237</v>
      </c>
      <c r="B1716" s="2" t="s">
        <v>5238</v>
      </c>
    </row>
    <row r="1717" spans="1:2">
      <c r="A1717" s="1" t="s">
        <v>5239</v>
      </c>
      <c r="B1717" s="2" t="s">
        <v>5240</v>
      </c>
    </row>
    <row r="1718" spans="1:2">
      <c r="A1718" s="1" t="s">
        <v>5241</v>
      </c>
      <c r="B1718" s="2" t="s">
        <v>5242</v>
      </c>
    </row>
    <row r="1719" spans="1:2">
      <c r="A1719" s="1" t="s">
        <v>5243</v>
      </c>
      <c r="B1719" s="2" t="s">
        <v>5244</v>
      </c>
    </row>
    <row r="1720" spans="1:2">
      <c r="A1720" s="1" t="s">
        <v>5245</v>
      </c>
      <c r="B1720" s="2" t="s">
        <v>5246</v>
      </c>
    </row>
    <row r="1721" spans="1:2">
      <c r="A1721" s="1" t="s">
        <v>5247</v>
      </c>
      <c r="B1721" s="2" t="s">
        <v>5248</v>
      </c>
    </row>
    <row r="1722" spans="1:2">
      <c r="A1722" s="1" t="s">
        <v>5249</v>
      </c>
      <c r="B1722" s="2" t="s">
        <v>5250</v>
      </c>
    </row>
    <row r="1723" spans="1:2">
      <c r="A1723" s="1" t="s">
        <v>5251</v>
      </c>
      <c r="B1723" s="2" t="s">
        <v>5252</v>
      </c>
    </row>
    <row r="1724" spans="1:2">
      <c r="A1724" s="1" t="s">
        <v>5253</v>
      </c>
      <c r="B1724" s="2" t="s">
        <v>5254</v>
      </c>
    </row>
    <row r="1725" spans="1:2">
      <c r="A1725" s="1" t="s">
        <v>5255</v>
      </c>
      <c r="B1725" s="2" t="s">
        <v>5256</v>
      </c>
    </row>
    <row r="1726" spans="1:2">
      <c r="A1726" s="1" t="s">
        <v>5257</v>
      </c>
      <c r="B1726" s="2" t="s">
        <v>5258</v>
      </c>
    </row>
    <row r="1727" spans="1:2">
      <c r="A1727" s="1" t="s">
        <v>5259</v>
      </c>
      <c r="B1727" s="2" t="s">
        <v>5260</v>
      </c>
    </row>
    <row r="1728" spans="1:2">
      <c r="A1728" s="1" t="s">
        <v>5261</v>
      </c>
      <c r="B1728" s="2" t="s">
        <v>5262</v>
      </c>
    </row>
    <row r="1729" spans="1:2">
      <c r="A1729" s="1" t="s">
        <v>5263</v>
      </c>
      <c r="B1729" s="2" t="s">
        <v>5264</v>
      </c>
    </row>
    <row r="1730" spans="1:2">
      <c r="A1730" s="1" t="s">
        <v>5265</v>
      </c>
      <c r="B1730" s="2" t="s">
        <v>5266</v>
      </c>
    </row>
    <row r="1731" spans="1:2">
      <c r="A1731" s="1" t="s">
        <v>5267</v>
      </c>
      <c r="B1731" s="2" t="s">
        <v>5268</v>
      </c>
    </row>
    <row r="1732" spans="1:2">
      <c r="A1732" s="1" t="s">
        <v>5269</v>
      </c>
      <c r="B1732" s="2" t="s">
        <v>5270</v>
      </c>
    </row>
    <row r="1733" spans="1:2">
      <c r="A1733" s="1" t="s">
        <v>5271</v>
      </c>
      <c r="B1733" s="2" t="s">
        <v>5272</v>
      </c>
    </row>
    <row r="1734" spans="1:2">
      <c r="A1734" s="1" t="s">
        <v>5273</v>
      </c>
      <c r="B1734" s="2" t="s">
        <v>5274</v>
      </c>
    </row>
    <row r="1735" spans="1:2">
      <c r="A1735" s="1" t="s">
        <v>5275</v>
      </c>
      <c r="B1735" s="2" t="s">
        <v>5276</v>
      </c>
    </row>
    <row r="1736" spans="1:2">
      <c r="A1736" s="1" t="s">
        <v>5277</v>
      </c>
      <c r="B1736" s="2" t="s">
        <v>5278</v>
      </c>
    </row>
    <row r="1737" spans="1:2">
      <c r="A1737" s="1" t="s">
        <v>5279</v>
      </c>
      <c r="B1737" s="2" t="s">
        <v>5280</v>
      </c>
    </row>
    <row r="1738" spans="1:2">
      <c r="A1738" s="1" t="s">
        <v>5281</v>
      </c>
      <c r="B1738" s="2" t="s">
        <v>5282</v>
      </c>
    </row>
    <row r="1739" spans="1:2">
      <c r="A1739" s="1" t="s">
        <v>5283</v>
      </c>
      <c r="B1739" s="2" t="s">
        <v>5284</v>
      </c>
    </row>
    <row r="1740" spans="1:2">
      <c r="A1740" s="1" t="s">
        <v>5285</v>
      </c>
      <c r="B1740" s="2" t="s">
        <v>5286</v>
      </c>
    </row>
    <row r="1741" spans="1:2">
      <c r="A1741" s="1" t="s">
        <v>1468</v>
      </c>
      <c r="B1741" s="2" t="s">
        <v>1469</v>
      </c>
    </row>
    <row r="1742" spans="1:2">
      <c r="A1742" s="1" t="s">
        <v>1591</v>
      </c>
      <c r="B1742" s="2" t="s">
        <v>1590</v>
      </c>
    </row>
    <row r="1743" spans="1:2">
      <c r="A1743" s="1" t="s">
        <v>5287</v>
      </c>
      <c r="B1743" s="2" t="s">
        <v>5288</v>
      </c>
    </row>
    <row r="1744" spans="1:2">
      <c r="A1744" s="1" t="s">
        <v>5289</v>
      </c>
      <c r="B1744" s="2" t="s">
        <v>5290</v>
      </c>
    </row>
    <row r="1745" spans="1:2">
      <c r="A1745" s="1" t="s">
        <v>5291</v>
      </c>
      <c r="B1745" s="2" t="s">
        <v>5292</v>
      </c>
    </row>
    <row r="1746" spans="1:2">
      <c r="A1746" s="1" t="s">
        <v>5293</v>
      </c>
      <c r="B1746" s="2" t="s">
        <v>5294</v>
      </c>
    </row>
    <row r="1747" spans="1:2">
      <c r="A1747" s="1" t="s">
        <v>5295</v>
      </c>
      <c r="B1747" s="2" t="s">
        <v>5296</v>
      </c>
    </row>
    <row r="1748" spans="1:2">
      <c r="A1748" s="1" t="s">
        <v>5297</v>
      </c>
      <c r="B1748" s="2" t="s">
        <v>5298</v>
      </c>
    </row>
    <row r="1749" spans="1:2">
      <c r="A1749" s="1" t="s">
        <v>5299</v>
      </c>
      <c r="B1749" s="2" t="s">
        <v>5300</v>
      </c>
    </row>
    <row r="1750" spans="1:2">
      <c r="A1750" s="1" t="s">
        <v>5301</v>
      </c>
      <c r="B1750" s="2" t="s">
        <v>5302</v>
      </c>
    </row>
    <row r="1751" spans="1:2">
      <c r="A1751" s="1" t="s">
        <v>5303</v>
      </c>
      <c r="B1751" s="2" t="s">
        <v>5304</v>
      </c>
    </row>
    <row r="1752" spans="1:2">
      <c r="A1752" s="1" t="s">
        <v>5305</v>
      </c>
      <c r="B1752" s="2" t="s">
        <v>5306</v>
      </c>
    </row>
    <row r="1753" spans="1:2">
      <c r="A1753" s="1" t="s">
        <v>5307</v>
      </c>
      <c r="B1753" s="2" t="s">
        <v>5308</v>
      </c>
    </row>
    <row r="1754" spans="1:2">
      <c r="A1754" s="1" t="s">
        <v>5309</v>
      </c>
      <c r="B1754" s="2" t="s">
        <v>5310</v>
      </c>
    </row>
    <row r="1755" spans="1:2">
      <c r="A1755" s="1" t="s">
        <v>5311</v>
      </c>
      <c r="B1755" s="2" t="s">
        <v>5312</v>
      </c>
    </row>
    <row r="1756" spans="1:2">
      <c r="A1756" s="1" t="s">
        <v>5313</v>
      </c>
      <c r="B1756" s="2" t="s">
        <v>5314</v>
      </c>
    </row>
    <row r="1757" spans="1:2">
      <c r="A1757" s="1" t="s">
        <v>5315</v>
      </c>
      <c r="B1757" s="2" t="s">
        <v>5316</v>
      </c>
    </row>
    <row r="1758" spans="1:2">
      <c r="A1758" s="1" t="s">
        <v>5317</v>
      </c>
      <c r="B1758" s="2" t="s">
        <v>5318</v>
      </c>
    </row>
    <row r="1759" spans="1:2">
      <c r="A1759" s="1" t="s">
        <v>5319</v>
      </c>
      <c r="B1759" s="2" t="s">
        <v>5320</v>
      </c>
    </row>
    <row r="1760" spans="1:2">
      <c r="A1760" s="1" t="s">
        <v>5321</v>
      </c>
      <c r="B1760" s="2" t="s">
        <v>5322</v>
      </c>
    </row>
    <row r="1761" spans="1:2">
      <c r="A1761" s="1" t="s">
        <v>5323</v>
      </c>
      <c r="B1761" s="2" t="s">
        <v>5324</v>
      </c>
    </row>
    <row r="1762" spans="1:2">
      <c r="A1762" s="1" t="s">
        <v>5325</v>
      </c>
      <c r="B1762" s="2" t="s">
        <v>5326</v>
      </c>
    </row>
    <row r="1763" spans="1:2">
      <c r="A1763" s="1" t="s">
        <v>5327</v>
      </c>
      <c r="B1763" s="2" t="s">
        <v>5328</v>
      </c>
    </row>
    <row r="1764" spans="1:2">
      <c r="A1764" s="1" t="s">
        <v>5329</v>
      </c>
      <c r="B1764" s="2" t="s">
        <v>5330</v>
      </c>
    </row>
    <row r="1765" spans="1:2">
      <c r="A1765" s="1" t="s">
        <v>5331</v>
      </c>
      <c r="B1765" s="2" t="s">
        <v>5332</v>
      </c>
    </row>
    <row r="1766" spans="1:2">
      <c r="A1766" s="1" t="s">
        <v>5333</v>
      </c>
      <c r="B1766" s="2" t="s">
        <v>5334</v>
      </c>
    </row>
    <row r="1767" spans="1:2">
      <c r="A1767" s="1" t="s">
        <v>5335</v>
      </c>
      <c r="B1767" s="2" t="s">
        <v>5336</v>
      </c>
    </row>
    <row r="1768" spans="1:2">
      <c r="A1768" s="1" t="s">
        <v>5337</v>
      </c>
      <c r="B1768" s="2" t="s">
        <v>5338</v>
      </c>
    </row>
    <row r="1769" spans="1:2">
      <c r="A1769" s="1" t="s">
        <v>5339</v>
      </c>
      <c r="B1769" s="2" t="s">
        <v>5340</v>
      </c>
    </row>
    <row r="1770" spans="1:2">
      <c r="A1770" s="1" t="s">
        <v>5341</v>
      </c>
      <c r="B1770" s="2" t="s">
        <v>5342</v>
      </c>
    </row>
    <row r="1771" spans="1:2">
      <c r="A1771" s="1" t="s">
        <v>5343</v>
      </c>
      <c r="B1771" s="2" t="s">
        <v>5344</v>
      </c>
    </row>
    <row r="1772" spans="1:2">
      <c r="A1772" s="1" t="s">
        <v>5345</v>
      </c>
      <c r="B1772" s="2" t="s">
        <v>5346</v>
      </c>
    </row>
    <row r="1773" spans="1:2">
      <c r="A1773" s="1" t="s">
        <v>5347</v>
      </c>
      <c r="B1773" s="2" t="s">
        <v>5348</v>
      </c>
    </row>
    <row r="1774" spans="1:2">
      <c r="A1774" s="1" t="s">
        <v>5349</v>
      </c>
      <c r="B1774" s="2" t="s">
        <v>5350</v>
      </c>
    </row>
    <row r="1775" spans="1:2">
      <c r="A1775" s="1" t="s">
        <v>5351</v>
      </c>
      <c r="B1775" s="2" t="s">
        <v>5352</v>
      </c>
    </row>
    <row r="1776" spans="1:2">
      <c r="A1776" s="1" t="s">
        <v>5353</v>
      </c>
      <c r="B1776" s="2" t="s">
        <v>5354</v>
      </c>
    </row>
    <row r="1777" spans="1:2">
      <c r="A1777" s="1" t="s">
        <v>5355</v>
      </c>
      <c r="B1777" s="2" t="s">
        <v>5356</v>
      </c>
    </row>
    <row r="1778" spans="1:2">
      <c r="A1778" s="1" t="s">
        <v>5357</v>
      </c>
      <c r="B1778" s="2" t="s">
        <v>5358</v>
      </c>
    </row>
    <row r="1779" spans="1:2">
      <c r="A1779" s="1" t="s">
        <v>5359</v>
      </c>
      <c r="B1779" s="2" t="s">
        <v>5360</v>
      </c>
    </row>
    <row r="1780" spans="1:2">
      <c r="A1780" s="1" t="s">
        <v>5361</v>
      </c>
      <c r="B1780" s="2" t="s">
        <v>5362</v>
      </c>
    </row>
    <row r="1781" spans="1:2">
      <c r="A1781" s="1" t="s">
        <v>5363</v>
      </c>
      <c r="B1781" s="2" t="s">
        <v>5364</v>
      </c>
    </row>
    <row r="1782" spans="1:2">
      <c r="A1782" s="1" t="s">
        <v>5365</v>
      </c>
      <c r="B1782" s="2" t="s">
        <v>5366</v>
      </c>
    </row>
    <row r="1783" spans="1:2">
      <c r="A1783" s="1" t="s">
        <v>5367</v>
      </c>
      <c r="B1783" s="2" t="s">
        <v>5368</v>
      </c>
    </row>
    <row r="1784" spans="1:2">
      <c r="A1784" s="1" t="s">
        <v>5369</v>
      </c>
      <c r="B1784" s="2" t="s">
        <v>5370</v>
      </c>
    </row>
    <row r="1785" spans="1:2">
      <c r="A1785" s="1" t="s">
        <v>5371</v>
      </c>
      <c r="B1785" s="2" t="s">
        <v>5372</v>
      </c>
    </row>
    <row r="1786" spans="1:2">
      <c r="A1786" s="1" t="s">
        <v>5373</v>
      </c>
      <c r="B1786" s="2" t="s">
        <v>5374</v>
      </c>
    </row>
    <row r="1787" spans="1:2">
      <c r="A1787" s="1" t="s">
        <v>5375</v>
      </c>
      <c r="B1787" s="2" t="s">
        <v>5376</v>
      </c>
    </row>
    <row r="1788" spans="1:2">
      <c r="A1788" s="6" t="s">
        <v>169</v>
      </c>
      <c r="B1788" s="7" t="s">
        <v>488</v>
      </c>
    </row>
    <row r="1789" spans="1:2">
      <c r="A1789" s="6" t="s">
        <v>5377</v>
      </c>
      <c r="B1789" s="7" t="s">
        <v>5378</v>
      </c>
    </row>
    <row r="1790" spans="1:2">
      <c r="A1790" s="6" t="s">
        <v>5379</v>
      </c>
      <c r="B1790" s="7" t="s">
        <v>5380</v>
      </c>
    </row>
    <row r="1791" spans="1:2">
      <c r="A1791" s="6" t="s">
        <v>5381</v>
      </c>
      <c r="B1791" s="7" t="s">
        <v>5382</v>
      </c>
    </row>
    <row r="1792" spans="1:2">
      <c r="A1792" s="6" t="s">
        <v>5383</v>
      </c>
      <c r="B1792" s="7" t="s">
        <v>5384</v>
      </c>
    </row>
    <row r="1793" spans="1:2">
      <c r="A1793" s="6" t="s">
        <v>5385</v>
      </c>
      <c r="B1793" s="8" t="s">
        <v>5386</v>
      </c>
    </row>
    <row r="1794" spans="1:2">
      <c r="A1794" s="6" t="s">
        <v>5387</v>
      </c>
      <c r="B1794" s="7" t="s">
        <v>5388</v>
      </c>
    </row>
    <row r="1795" spans="1:2">
      <c r="A1795" s="6" t="s">
        <v>5389</v>
      </c>
      <c r="B1795" s="7" t="s">
        <v>5390</v>
      </c>
    </row>
    <row r="1796" spans="1:2">
      <c r="A1796" s="6" t="s">
        <v>5391</v>
      </c>
      <c r="B1796" s="7" t="s">
        <v>5392</v>
      </c>
    </row>
    <row r="1797" spans="1:2">
      <c r="A1797" s="6" t="s">
        <v>5393</v>
      </c>
      <c r="B1797" s="7" t="s">
        <v>5394</v>
      </c>
    </row>
    <row r="1798" spans="1:2">
      <c r="A1798" s="6" t="s">
        <v>708</v>
      </c>
      <c r="B1798" s="7" t="s">
        <v>709</v>
      </c>
    </row>
    <row r="1799" spans="1:2">
      <c r="A1799" s="6" t="s">
        <v>5395</v>
      </c>
      <c r="B1799" s="7" t="s">
        <v>5396</v>
      </c>
    </row>
    <row r="1800" spans="1:2">
      <c r="A1800" s="6" t="s">
        <v>5397</v>
      </c>
      <c r="B1800" s="7" t="s">
        <v>5398</v>
      </c>
    </row>
    <row r="1801" spans="1:2">
      <c r="A1801" s="6" t="s">
        <v>5399</v>
      </c>
      <c r="B1801" s="7" t="s">
        <v>5400</v>
      </c>
    </row>
    <row r="1802" spans="1:2">
      <c r="A1802" s="6" t="s">
        <v>5401</v>
      </c>
      <c r="B1802" s="7" t="s">
        <v>5402</v>
      </c>
    </row>
    <row r="1803" spans="1:2">
      <c r="A1803" s="6" t="s">
        <v>683</v>
      </c>
      <c r="B1803" s="7" t="s">
        <v>1823</v>
      </c>
    </row>
    <row r="1804" spans="1:2">
      <c r="A1804" s="6" t="s">
        <v>5403</v>
      </c>
      <c r="B1804" s="7" t="s">
        <v>5404</v>
      </c>
    </row>
    <row r="1805" spans="1:2">
      <c r="A1805" s="6" t="s">
        <v>5405</v>
      </c>
      <c r="B1805" s="7" t="s">
        <v>5406</v>
      </c>
    </row>
    <row r="1806" spans="1:2">
      <c r="A1806" s="6" t="s">
        <v>5407</v>
      </c>
      <c r="B1806" s="7" t="s">
        <v>5408</v>
      </c>
    </row>
    <row r="1807" spans="1:2">
      <c r="A1807" s="6" t="s">
        <v>801</v>
      </c>
      <c r="B1807" s="7" t="s">
        <v>802</v>
      </c>
    </row>
    <row r="1808" spans="1:2">
      <c r="A1808" s="6" t="s">
        <v>5409</v>
      </c>
      <c r="B1808" s="7" t="s">
        <v>5410</v>
      </c>
    </row>
    <row r="1809" spans="1:2">
      <c r="A1809" s="6" t="s">
        <v>1299</v>
      </c>
      <c r="B1809" s="7" t="s">
        <v>5411</v>
      </c>
    </row>
    <row r="1810" spans="1:2">
      <c r="A1810" s="6" t="s">
        <v>5412</v>
      </c>
      <c r="B1810" s="7" t="s">
        <v>5413</v>
      </c>
    </row>
    <row r="1811" spans="1:2">
      <c r="A1811" s="6" t="s">
        <v>5414</v>
      </c>
      <c r="B1811" s="7" t="s">
        <v>5415</v>
      </c>
    </row>
    <row r="1812" spans="1:2">
      <c r="A1812" s="6" t="s">
        <v>5416</v>
      </c>
      <c r="B1812" s="7" t="s">
        <v>5417</v>
      </c>
    </row>
    <row r="1813" spans="1:2">
      <c r="A1813" s="6" t="s">
        <v>1824</v>
      </c>
      <c r="B1813" s="7" t="s">
        <v>1825</v>
      </c>
    </row>
    <row r="1814" spans="1:2">
      <c r="A1814" s="6" t="s">
        <v>685</v>
      </c>
      <c r="B1814" s="7" t="s">
        <v>5418</v>
      </c>
    </row>
    <row r="1815" spans="1:2">
      <c r="A1815" s="6" t="s">
        <v>5419</v>
      </c>
      <c r="B1815" s="7" t="s">
        <v>5420</v>
      </c>
    </row>
    <row r="1816" spans="1:2">
      <c r="A1816" s="6" t="s">
        <v>1298</v>
      </c>
      <c r="B1816" s="7" t="s">
        <v>5421</v>
      </c>
    </row>
    <row r="1817" spans="1:2">
      <c r="A1817" s="6" t="s">
        <v>5422</v>
      </c>
      <c r="B1817" s="7" t="s">
        <v>5423</v>
      </c>
    </row>
    <row r="1818" spans="1:2">
      <c r="A1818" s="6" t="s">
        <v>5424</v>
      </c>
      <c r="B1818" s="7" t="s">
        <v>5425</v>
      </c>
    </row>
    <row r="1819" spans="1:2">
      <c r="A1819" s="6" t="s">
        <v>5426</v>
      </c>
      <c r="B1819" s="7" t="s">
        <v>5427</v>
      </c>
    </row>
    <row r="1820" spans="1:2">
      <c r="A1820" s="6" t="s">
        <v>5428</v>
      </c>
      <c r="B1820" s="7" t="s">
        <v>5429</v>
      </c>
    </row>
    <row r="1821" spans="1:2">
      <c r="A1821" s="6" t="s">
        <v>5430</v>
      </c>
      <c r="B1821" s="7" t="s">
        <v>5431</v>
      </c>
    </row>
    <row r="1822" spans="1:2">
      <c r="A1822" s="6" t="s">
        <v>804</v>
      </c>
      <c r="B1822" s="7" t="s">
        <v>805</v>
      </c>
    </row>
    <row r="1823" spans="1:2">
      <c r="A1823" s="6" t="s">
        <v>689</v>
      </c>
      <c r="B1823" s="7" t="s">
        <v>5432</v>
      </c>
    </row>
    <row r="1824" spans="1:2">
      <c r="A1824" s="6" t="s">
        <v>693</v>
      </c>
      <c r="B1824" s="7" t="s">
        <v>832</v>
      </c>
    </row>
    <row r="1825" spans="1:2">
      <c r="A1825" s="6" t="s">
        <v>877</v>
      </c>
      <c r="B1825" s="7" t="s">
        <v>878</v>
      </c>
    </row>
    <row r="1826" spans="1:2">
      <c r="A1826" s="6" t="s">
        <v>5433</v>
      </c>
      <c r="B1826" s="7" t="s">
        <v>5434</v>
      </c>
    </row>
    <row r="1827" spans="1:2">
      <c r="A1827" s="6" t="s">
        <v>5435</v>
      </c>
      <c r="B1827" s="7" t="s">
        <v>5436</v>
      </c>
    </row>
    <row r="1828" spans="1:2">
      <c r="A1828" s="6" t="s">
        <v>1924</v>
      </c>
      <c r="B1828" s="7" t="s">
        <v>1925</v>
      </c>
    </row>
    <row r="1829" spans="1:2">
      <c r="A1829" s="6" t="s">
        <v>5437</v>
      </c>
      <c r="B1829" s="7" t="s">
        <v>5438</v>
      </c>
    </row>
    <row r="1830" spans="1:2">
      <c r="A1830" s="6" t="s">
        <v>5439</v>
      </c>
      <c r="B1830" s="7" t="s">
        <v>5440</v>
      </c>
    </row>
    <row r="1831" spans="1:2">
      <c r="A1831" s="6" t="s">
        <v>5441</v>
      </c>
      <c r="B1831" s="7" t="s">
        <v>5442</v>
      </c>
    </row>
    <row r="1832" spans="1:2">
      <c r="A1832" s="6" t="s">
        <v>5443</v>
      </c>
      <c r="B1832" s="7" t="s">
        <v>5444</v>
      </c>
    </row>
    <row r="1833" spans="1:2">
      <c r="A1833" s="6" t="s">
        <v>5445</v>
      </c>
      <c r="B1833" s="7" t="s">
        <v>5446</v>
      </c>
    </row>
    <row r="1834" spans="1:2">
      <c r="A1834" s="6" t="s">
        <v>5447</v>
      </c>
      <c r="B1834" s="7" t="s">
        <v>5448</v>
      </c>
    </row>
    <row r="1835" spans="1:2">
      <c r="A1835" s="6" t="s">
        <v>5449</v>
      </c>
      <c r="B1835" s="7" t="s">
        <v>5450</v>
      </c>
    </row>
    <row r="1836" spans="1:2">
      <c r="A1836" s="6" t="s">
        <v>5451</v>
      </c>
      <c r="B1836" s="7" t="s">
        <v>5452</v>
      </c>
    </row>
    <row r="1837" spans="1:2">
      <c r="A1837" s="6" t="s">
        <v>5453</v>
      </c>
      <c r="B1837" s="7" t="s">
        <v>5454</v>
      </c>
    </row>
    <row r="1838" spans="1:2">
      <c r="A1838" s="6" t="s">
        <v>5455</v>
      </c>
      <c r="B1838" s="7" t="s">
        <v>5456</v>
      </c>
    </row>
    <row r="1839" spans="1:2">
      <c r="A1839" s="6" t="s">
        <v>5457</v>
      </c>
      <c r="B1839" s="7" t="s">
        <v>5458</v>
      </c>
    </row>
    <row r="1840" spans="1:2">
      <c r="A1840" s="6" t="s">
        <v>5459</v>
      </c>
      <c r="B1840" s="7" t="s">
        <v>5460</v>
      </c>
    </row>
    <row r="1841" spans="1:2">
      <c r="A1841" s="6" t="s">
        <v>5461</v>
      </c>
      <c r="B1841" s="7" t="s">
        <v>5462</v>
      </c>
    </row>
    <row r="1842" spans="1:2">
      <c r="A1842" s="6" t="s">
        <v>5463</v>
      </c>
      <c r="B1842" s="7" t="s">
        <v>5464</v>
      </c>
    </row>
    <row r="1843" spans="1:2">
      <c r="A1843" s="6" t="s">
        <v>5465</v>
      </c>
      <c r="B1843" s="7" t="s">
        <v>5466</v>
      </c>
    </row>
    <row r="1844" spans="1:2">
      <c r="A1844" s="6" t="s">
        <v>5467</v>
      </c>
      <c r="B1844" s="7" t="s">
        <v>5468</v>
      </c>
    </row>
    <row r="1845" spans="1:2">
      <c r="A1845" s="6" t="s">
        <v>5469</v>
      </c>
      <c r="B1845" s="7" t="s">
        <v>5470</v>
      </c>
    </row>
    <row r="1846" spans="1:2">
      <c r="A1846" s="6" t="s">
        <v>5471</v>
      </c>
      <c r="B1846" s="7" t="s">
        <v>5472</v>
      </c>
    </row>
    <row r="1847" spans="1:2">
      <c r="A1847" s="6" t="s">
        <v>1609</v>
      </c>
      <c r="B1847" s="7" t="s">
        <v>1610</v>
      </c>
    </row>
    <row r="1848" spans="1:2">
      <c r="A1848" s="6" t="s">
        <v>5473</v>
      </c>
      <c r="B1848" s="7" t="s">
        <v>5474</v>
      </c>
    </row>
    <row r="1849" spans="1:2">
      <c r="A1849" s="6" t="s">
        <v>236</v>
      </c>
      <c r="B1849" s="7" t="s">
        <v>431</v>
      </c>
    </row>
    <row r="1850" spans="1:2">
      <c r="A1850" s="6" t="s">
        <v>5475</v>
      </c>
      <c r="B1850" s="7" t="s">
        <v>5476</v>
      </c>
    </row>
    <row r="1851" spans="1:2">
      <c r="A1851" s="6" t="s">
        <v>5477</v>
      </c>
      <c r="B1851" s="7" t="s">
        <v>5478</v>
      </c>
    </row>
    <row r="1852" spans="1:2">
      <c r="A1852" s="6" t="s">
        <v>5479</v>
      </c>
      <c r="B1852" s="7" t="s">
        <v>5480</v>
      </c>
    </row>
    <row r="1853" spans="1:2">
      <c r="A1853" s="6" t="s">
        <v>5481</v>
      </c>
      <c r="B1853" s="7" t="s">
        <v>5482</v>
      </c>
    </row>
    <row r="1854" spans="1:2">
      <c r="A1854" s="6" t="s">
        <v>5483</v>
      </c>
      <c r="B1854" s="7" t="s">
        <v>5484</v>
      </c>
    </row>
    <row r="1855" spans="1:2">
      <c r="A1855" s="6" t="s">
        <v>5485</v>
      </c>
      <c r="B1855" s="7" t="s">
        <v>5486</v>
      </c>
    </row>
    <row r="1856" spans="1:2">
      <c r="A1856" s="6" t="s">
        <v>5487</v>
      </c>
      <c r="B1856" s="7" t="s">
        <v>5488</v>
      </c>
    </row>
    <row r="1857" spans="1:2">
      <c r="A1857" s="6" t="s">
        <v>5489</v>
      </c>
      <c r="B1857" s="7" t="s">
        <v>5490</v>
      </c>
    </row>
    <row r="1858" spans="1:2">
      <c r="A1858" s="6" t="s">
        <v>5491</v>
      </c>
      <c r="B1858" s="7" t="s">
        <v>5492</v>
      </c>
    </row>
    <row r="1859" spans="1:2">
      <c r="A1859" s="6" t="s">
        <v>5493</v>
      </c>
      <c r="B1859" s="7" t="s">
        <v>5494</v>
      </c>
    </row>
    <row r="1860" spans="1:2">
      <c r="A1860" s="6" t="s">
        <v>5495</v>
      </c>
      <c r="B1860" s="7" t="s">
        <v>5496</v>
      </c>
    </row>
    <row r="1861" spans="1:2">
      <c r="A1861" s="6" t="s">
        <v>5497</v>
      </c>
      <c r="B1861" s="7" t="s">
        <v>5498</v>
      </c>
    </row>
    <row r="1862" spans="1:2">
      <c r="A1862" s="6" t="s">
        <v>5499</v>
      </c>
      <c r="B1862" s="7" t="s">
        <v>5500</v>
      </c>
    </row>
    <row r="1863" spans="1:2">
      <c r="A1863" s="6" t="s">
        <v>5501</v>
      </c>
      <c r="B1863" s="7" t="s">
        <v>5502</v>
      </c>
    </row>
    <row r="1864" spans="1:2">
      <c r="A1864" s="6" t="s">
        <v>5503</v>
      </c>
      <c r="B1864" s="7" t="s">
        <v>5504</v>
      </c>
    </row>
    <row r="1865" spans="1:2">
      <c r="A1865" s="6" t="s">
        <v>72</v>
      </c>
      <c r="B1865" s="7" t="s">
        <v>73</v>
      </c>
    </row>
    <row r="1866" spans="1:2">
      <c r="A1866" s="6" t="s">
        <v>5505</v>
      </c>
      <c r="B1866" s="7" t="s">
        <v>5506</v>
      </c>
    </row>
    <row r="1867" spans="1:2">
      <c r="A1867" s="6" t="s">
        <v>294</v>
      </c>
      <c r="B1867" s="7" t="s">
        <v>295</v>
      </c>
    </row>
    <row r="1868" spans="1:2">
      <c r="A1868" s="6" t="s">
        <v>5507</v>
      </c>
      <c r="B1868" s="7" t="s">
        <v>5508</v>
      </c>
    </row>
    <row r="1869" spans="1:2">
      <c r="A1869" s="6" t="s">
        <v>5509</v>
      </c>
      <c r="B1869" s="7" t="s">
        <v>5510</v>
      </c>
    </row>
    <row r="1870" spans="1:2">
      <c r="A1870" s="6" t="s">
        <v>5511</v>
      </c>
      <c r="B1870" s="7" t="s">
        <v>5512</v>
      </c>
    </row>
    <row r="1871" spans="1:2">
      <c r="A1871" s="6" t="s">
        <v>5513</v>
      </c>
      <c r="B1871" s="7" t="s">
        <v>5514</v>
      </c>
    </row>
    <row r="1872" spans="1:2">
      <c r="A1872" s="6" t="s">
        <v>5515</v>
      </c>
      <c r="B1872" s="7" t="s">
        <v>5516</v>
      </c>
    </row>
    <row r="1873" spans="1:2">
      <c r="A1873" s="6" t="s">
        <v>5517</v>
      </c>
      <c r="B1873" s="7" t="s">
        <v>5518</v>
      </c>
    </row>
    <row r="1874" spans="1:2">
      <c r="A1874" s="6" t="s">
        <v>5519</v>
      </c>
      <c r="B1874" s="7" t="s">
        <v>5520</v>
      </c>
    </row>
    <row r="1875" spans="1:2">
      <c r="A1875" s="6" t="s">
        <v>5521</v>
      </c>
      <c r="B1875" s="7" t="s">
        <v>5522</v>
      </c>
    </row>
    <row r="1876" spans="1:2">
      <c r="A1876" s="6" t="s">
        <v>5523</v>
      </c>
      <c r="B1876" s="7" t="s">
        <v>5524</v>
      </c>
    </row>
    <row r="1877" spans="1:2">
      <c r="A1877" s="6" t="s">
        <v>5525</v>
      </c>
      <c r="B1877" s="7" t="s">
        <v>5526</v>
      </c>
    </row>
    <row r="1878" spans="1:2">
      <c r="A1878" s="6" t="s">
        <v>5527</v>
      </c>
      <c r="B1878" s="7" t="s">
        <v>5528</v>
      </c>
    </row>
    <row r="1879" spans="1:2">
      <c r="A1879" s="6" t="s">
        <v>5529</v>
      </c>
      <c r="B1879" s="7" t="s">
        <v>5530</v>
      </c>
    </row>
    <row r="1880" spans="1:2">
      <c r="A1880" s="6" t="s">
        <v>5531</v>
      </c>
      <c r="B1880" s="7" t="s">
        <v>5532</v>
      </c>
    </row>
    <row r="1881" spans="1:2">
      <c r="A1881" s="6" t="s">
        <v>5533</v>
      </c>
      <c r="B1881" s="7" t="s">
        <v>5534</v>
      </c>
    </row>
    <row r="1882" spans="1:2">
      <c r="A1882" s="6" t="s">
        <v>698</v>
      </c>
      <c r="B1882" s="7" t="s">
        <v>5535</v>
      </c>
    </row>
    <row r="1883" spans="1:2">
      <c r="A1883" s="6" t="s">
        <v>5536</v>
      </c>
      <c r="B1883" s="7" t="s">
        <v>5537</v>
      </c>
    </row>
    <row r="1884" spans="1:2">
      <c r="A1884" s="6" t="s">
        <v>5538</v>
      </c>
      <c r="B1884" s="7" t="s">
        <v>5539</v>
      </c>
    </row>
    <row r="1885" spans="1:2">
      <c r="A1885" s="6" t="s">
        <v>5540</v>
      </c>
      <c r="B1885" s="7" t="s">
        <v>5541</v>
      </c>
    </row>
    <row r="1886" spans="1:2">
      <c r="A1886" s="6" t="s">
        <v>5542</v>
      </c>
      <c r="B1886" s="7" t="s">
        <v>5543</v>
      </c>
    </row>
    <row r="1887" spans="1:2">
      <c r="A1887" s="6" t="s">
        <v>5544</v>
      </c>
      <c r="B1887" s="7" t="s">
        <v>5545</v>
      </c>
    </row>
    <row r="1888" spans="1:2">
      <c r="A1888" s="6" t="s">
        <v>5546</v>
      </c>
      <c r="B1888" s="7" t="s">
        <v>5547</v>
      </c>
    </row>
    <row r="1889" spans="1:2">
      <c r="A1889" s="6" t="s">
        <v>5548</v>
      </c>
      <c r="B1889" s="7" t="s">
        <v>5549</v>
      </c>
    </row>
    <row r="1890" spans="1:2">
      <c r="A1890" s="6" t="s">
        <v>5550</v>
      </c>
      <c r="B1890" s="7" t="s">
        <v>5551</v>
      </c>
    </row>
    <row r="1891" spans="1:2">
      <c r="A1891" s="6" t="s">
        <v>5552</v>
      </c>
      <c r="B1891" s="7" t="s">
        <v>5553</v>
      </c>
    </row>
    <row r="1892" spans="1:2">
      <c r="A1892" s="6" t="s">
        <v>5554</v>
      </c>
      <c r="B1892" s="7" t="s">
        <v>5555</v>
      </c>
    </row>
    <row r="1893" spans="1:2">
      <c r="A1893" s="6" t="s">
        <v>5556</v>
      </c>
      <c r="B1893" s="7" t="s">
        <v>5557</v>
      </c>
    </row>
    <row r="1894" spans="1:2">
      <c r="A1894" s="6" t="s">
        <v>5558</v>
      </c>
      <c r="B1894" s="7" t="s">
        <v>5559</v>
      </c>
    </row>
    <row r="1895" spans="1:2">
      <c r="A1895" s="6" t="s">
        <v>5560</v>
      </c>
      <c r="B1895" s="7" t="s">
        <v>5561</v>
      </c>
    </row>
    <row r="1896" spans="1:2">
      <c r="A1896" s="6" t="s">
        <v>5562</v>
      </c>
      <c r="B1896" s="7" t="s">
        <v>5563</v>
      </c>
    </row>
    <row r="1897" spans="1:2">
      <c r="A1897" s="6" t="s">
        <v>5564</v>
      </c>
      <c r="B1897" s="7" t="s">
        <v>5565</v>
      </c>
    </row>
    <row r="1898" spans="1:2">
      <c r="A1898" s="6" t="s">
        <v>5566</v>
      </c>
      <c r="B1898" s="7" t="s">
        <v>5567</v>
      </c>
    </row>
    <row r="1899" spans="1:2">
      <c r="A1899" s="6" t="s">
        <v>5568</v>
      </c>
      <c r="B1899" s="7" t="s">
        <v>5569</v>
      </c>
    </row>
    <row r="1900" spans="1:2">
      <c r="A1900" s="6" t="s">
        <v>5570</v>
      </c>
      <c r="B1900" s="7" t="s">
        <v>5571</v>
      </c>
    </row>
    <row r="1901" spans="1:2">
      <c r="A1901" s="6" t="s">
        <v>5572</v>
      </c>
      <c r="B1901" s="7" t="s">
        <v>5573</v>
      </c>
    </row>
    <row r="1902" spans="1:2">
      <c r="A1902" s="6" t="s">
        <v>5574</v>
      </c>
      <c r="B1902" s="7" t="s">
        <v>5575</v>
      </c>
    </row>
    <row r="1903" spans="1:2">
      <c r="A1903" s="6" t="s">
        <v>5576</v>
      </c>
      <c r="B1903" s="7" t="s">
        <v>5577</v>
      </c>
    </row>
    <row r="1904" spans="1:2">
      <c r="A1904" s="6" t="s">
        <v>5578</v>
      </c>
      <c r="B1904" s="7" t="s">
        <v>5579</v>
      </c>
    </row>
    <row r="1905" spans="1:2">
      <c r="A1905" s="6" t="s">
        <v>5580</v>
      </c>
      <c r="B1905" s="7" t="s">
        <v>5581</v>
      </c>
    </row>
    <row r="1906" spans="1:2">
      <c r="A1906" s="6" t="s">
        <v>5582</v>
      </c>
      <c r="B1906" s="7" t="s">
        <v>5583</v>
      </c>
    </row>
    <row r="1907" spans="1:2">
      <c r="A1907" s="6" t="s">
        <v>5584</v>
      </c>
      <c r="B1907" s="7" t="s">
        <v>5585</v>
      </c>
    </row>
    <row r="1908" spans="1:2">
      <c r="A1908" s="6" t="s">
        <v>5586</v>
      </c>
      <c r="B1908" s="7" t="s">
        <v>5587</v>
      </c>
    </row>
    <row r="1909" spans="1:2">
      <c r="A1909" s="6" t="s">
        <v>5588</v>
      </c>
      <c r="B1909" s="7" t="s">
        <v>5589</v>
      </c>
    </row>
    <row r="1910" spans="1:2">
      <c r="A1910" s="6" t="s">
        <v>5590</v>
      </c>
      <c r="B1910" s="7" t="s">
        <v>5591</v>
      </c>
    </row>
    <row r="1911" spans="1:2">
      <c r="A1911" s="6" t="s">
        <v>5592</v>
      </c>
      <c r="B1911" s="7" t="s">
        <v>5593</v>
      </c>
    </row>
    <row r="1912" spans="1:2">
      <c r="A1912" s="6" t="s">
        <v>621</v>
      </c>
      <c r="B1912" s="7" t="s">
        <v>622</v>
      </c>
    </row>
    <row r="1913" spans="1:2">
      <c r="A1913" s="6" t="s">
        <v>781</v>
      </c>
      <c r="B1913" s="7" t="s">
        <v>782</v>
      </c>
    </row>
    <row r="1914" spans="1:2">
      <c r="A1914" s="6" t="s">
        <v>5594</v>
      </c>
      <c r="B1914" s="7" t="s">
        <v>5595</v>
      </c>
    </row>
    <row r="1915" spans="1:2">
      <c r="A1915" s="6" t="s">
        <v>5596</v>
      </c>
      <c r="B1915" s="7" t="s">
        <v>5597</v>
      </c>
    </row>
    <row r="1916" spans="1:2">
      <c r="A1916" s="6" t="s">
        <v>5598</v>
      </c>
      <c r="B1916" s="7" t="s">
        <v>5599</v>
      </c>
    </row>
    <row r="1917" spans="1:2">
      <c r="A1917" s="6" t="s">
        <v>5600</v>
      </c>
      <c r="B1917" s="7" t="s">
        <v>5601</v>
      </c>
    </row>
    <row r="1918" spans="1:2">
      <c r="A1918" s="6" t="s">
        <v>5602</v>
      </c>
      <c r="B1918" s="7" t="s">
        <v>5603</v>
      </c>
    </row>
    <row r="1919" spans="1:2">
      <c r="A1919" s="6" t="s">
        <v>5604</v>
      </c>
      <c r="B1919" s="7" t="s">
        <v>5605</v>
      </c>
    </row>
    <row r="1920" spans="1:2">
      <c r="A1920" s="6" t="s">
        <v>5606</v>
      </c>
      <c r="B1920" s="7" t="s">
        <v>5607</v>
      </c>
    </row>
    <row r="1921" spans="1:2">
      <c r="A1921" s="6" t="s">
        <v>5608</v>
      </c>
      <c r="B1921" s="7" t="s">
        <v>5609</v>
      </c>
    </row>
    <row r="1922" spans="1:2">
      <c r="A1922" s="6" t="s">
        <v>506</v>
      </c>
      <c r="B1922" s="7" t="s">
        <v>702</v>
      </c>
    </row>
    <row r="1923" spans="1:2">
      <c r="A1923" s="6" t="s">
        <v>5610</v>
      </c>
      <c r="B1923" s="7" t="s">
        <v>5611</v>
      </c>
    </row>
    <row r="1924" spans="1:2">
      <c r="A1924" s="6" t="s">
        <v>5612</v>
      </c>
      <c r="B1924" s="7" t="s">
        <v>5613</v>
      </c>
    </row>
    <row r="1925" spans="1:2">
      <c r="A1925" s="6" t="s">
        <v>5614</v>
      </c>
      <c r="B1925" s="7" t="s">
        <v>5615</v>
      </c>
    </row>
    <row r="1926" spans="1:2">
      <c r="A1926" s="6" t="s">
        <v>5616</v>
      </c>
      <c r="B1926" s="7" t="s">
        <v>5617</v>
      </c>
    </row>
    <row r="1927" spans="1:2">
      <c r="A1927" s="6" t="s">
        <v>69</v>
      </c>
      <c r="B1927" s="7" t="s">
        <v>70</v>
      </c>
    </row>
    <row r="1928" spans="1:2">
      <c r="A1928" s="6" t="s">
        <v>572</v>
      </c>
      <c r="B1928" s="7" t="s">
        <v>573</v>
      </c>
    </row>
    <row r="1929" spans="1:2">
      <c r="A1929" s="6" t="s">
        <v>55</v>
      </c>
      <c r="B1929" s="7" t="s">
        <v>56</v>
      </c>
    </row>
    <row r="1930" spans="1:2">
      <c r="A1930" s="6" t="s">
        <v>5618</v>
      </c>
      <c r="B1930" s="7" t="s">
        <v>5619</v>
      </c>
    </row>
    <row r="1931" spans="1:2">
      <c r="A1931" s="6" t="s">
        <v>5620</v>
      </c>
      <c r="B1931" s="7" t="s">
        <v>5621</v>
      </c>
    </row>
    <row r="1932" spans="1:2">
      <c r="A1932" s="6" t="s">
        <v>5622</v>
      </c>
      <c r="B1932" s="7" t="s">
        <v>5609</v>
      </c>
    </row>
    <row r="1933" spans="1:2">
      <c r="A1933" s="6" t="s">
        <v>49</v>
      </c>
      <c r="B1933" s="7" t="s">
        <v>50</v>
      </c>
    </row>
    <row r="1934" spans="1:2">
      <c r="A1934" s="6" t="s">
        <v>474</v>
      </c>
      <c r="B1934" s="7" t="s">
        <v>475</v>
      </c>
    </row>
    <row r="1935" spans="1:2">
      <c r="A1935" s="6" t="s">
        <v>511</v>
      </c>
      <c r="B1935" s="7" t="s">
        <v>512</v>
      </c>
    </row>
    <row r="1936" spans="1:2">
      <c r="A1936" s="6" t="s">
        <v>797</v>
      </c>
      <c r="B1936" s="7" t="s">
        <v>798</v>
      </c>
    </row>
    <row r="1937" spans="1:2">
      <c r="A1937" s="6" t="s">
        <v>5623</v>
      </c>
      <c r="B1937" s="7" t="s">
        <v>5624</v>
      </c>
    </row>
    <row r="1938" spans="1:2">
      <c r="A1938" s="6" t="s">
        <v>5625</v>
      </c>
      <c r="B1938" s="7" t="s">
        <v>5626</v>
      </c>
    </row>
    <row r="1939" spans="1:2">
      <c r="A1939" s="6" t="s">
        <v>5627</v>
      </c>
      <c r="B1939" s="7" t="s">
        <v>5628</v>
      </c>
    </row>
    <row r="1940" spans="1:2">
      <c r="A1940" s="6" t="s">
        <v>5629</v>
      </c>
      <c r="B1940" s="7" t="s">
        <v>5630</v>
      </c>
    </row>
    <row r="1941" spans="1:2">
      <c r="A1941" s="6" t="s">
        <v>5631</v>
      </c>
      <c r="B1941" s="7" t="s">
        <v>5632</v>
      </c>
    </row>
    <row r="1942" spans="1:2">
      <c r="A1942" s="6" t="s">
        <v>1892</v>
      </c>
      <c r="B1942" s="7" t="s">
        <v>1893</v>
      </c>
    </row>
    <row r="1943" spans="1:2">
      <c r="A1943" s="6" t="s">
        <v>5633</v>
      </c>
      <c r="B1943" s="7" t="s">
        <v>5634</v>
      </c>
    </row>
    <row r="1944" spans="1:2">
      <c r="A1944" s="6" t="s">
        <v>5635</v>
      </c>
      <c r="B1944" s="7" t="s">
        <v>5636</v>
      </c>
    </row>
    <row r="1945" spans="1:2">
      <c r="A1945" s="6" t="s">
        <v>5637</v>
      </c>
      <c r="B1945" s="7" t="s">
        <v>5638</v>
      </c>
    </row>
    <row r="1946" spans="1:2">
      <c r="A1946" s="6" t="s">
        <v>5639</v>
      </c>
      <c r="B1946" s="7" t="s">
        <v>5640</v>
      </c>
    </row>
    <row r="1947" spans="1:2">
      <c r="A1947" s="6" t="s">
        <v>1911</v>
      </c>
      <c r="B1947" s="7" t="s">
        <v>1912</v>
      </c>
    </row>
    <row r="1948" spans="1:2">
      <c r="A1948" s="6" t="s">
        <v>5641</v>
      </c>
      <c r="B1948" s="7" t="s">
        <v>5642</v>
      </c>
    </row>
    <row r="1949" spans="1:2">
      <c r="A1949" s="6" t="s">
        <v>5643</v>
      </c>
      <c r="B1949" s="7" t="s">
        <v>5644</v>
      </c>
    </row>
    <row r="1950" spans="1:2">
      <c r="A1950" s="6" t="s">
        <v>5645</v>
      </c>
      <c r="B1950" s="7" t="s">
        <v>5646</v>
      </c>
    </row>
    <row r="1951" spans="1:2">
      <c r="A1951" s="6" t="s">
        <v>5647</v>
      </c>
      <c r="B1951" s="7" t="s">
        <v>5648</v>
      </c>
    </row>
    <row r="1952" spans="1:2">
      <c r="A1952" s="6" t="s">
        <v>5649</v>
      </c>
      <c r="B1952" s="7" t="s">
        <v>5650</v>
      </c>
    </row>
    <row r="1953" spans="1:2">
      <c r="A1953" s="6" t="s">
        <v>5651</v>
      </c>
      <c r="B1953" s="7" t="s">
        <v>5652</v>
      </c>
    </row>
    <row r="1954" spans="1:2">
      <c r="A1954" s="6" t="s">
        <v>5653</v>
      </c>
      <c r="B1954" s="7" t="s">
        <v>5654</v>
      </c>
    </row>
    <row r="1955" spans="1:2">
      <c r="A1955" s="6" t="s">
        <v>5655</v>
      </c>
      <c r="B1955" s="7" t="s">
        <v>5656</v>
      </c>
    </row>
    <row r="1956" spans="1:2">
      <c r="A1956" s="6" t="s">
        <v>5657</v>
      </c>
      <c r="B1956" s="7" t="s">
        <v>5658</v>
      </c>
    </row>
    <row r="1957" spans="1:2">
      <c r="A1957" s="6" t="s">
        <v>5659</v>
      </c>
      <c r="B1957" s="7" t="s">
        <v>5660</v>
      </c>
    </row>
    <row r="1958" spans="1:2">
      <c r="A1958" s="6" t="s">
        <v>5661</v>
      </c>
      <c r="B1958" s="7" t="s">
        <v>5662</v>
      </c>
    </row>
    <row r="1959" spans="1:2">
      <c r="A1959" s="6" t="s">
        <v>5663</v>
      </c>
      <c r="B1959" s="7" t="s">
        <v>5664</v>
      </c>
    </row>
    <row r="1960" spans="1:2">
      <c r="A1960" s="6" t="s">
        <v>5665</v>
      </c>
      <c r="B1960" s="7" t="s">
        <v>5666</v>
      </c>
    </row>
    <row r="1961" spans="1:2">
      <c r="A1961" s="6" t="s">
        <v>5667</v>
      </c>
      <c r="B1961" s="7" t="s">
        <v>5668</v>
      </c>
    </row>
    <row r="1962" spans="1:2">
      <c r="A1962" s="6" t="s">
        <v>5669</v>
      </c>
      <c r="B1962" s="7" t="s">
        <v>5670</v>
      </c>
    </row>
    <row r="1963" spans="1:2">
      <c r="A1963" s="6" t="s">
        <v>5671</v>
      </c>
      <c r="B1963" s="7" t="s">
        <v>5672</v>
      </c>
    </row>
    <row r="1964" spans="1:2">
      <c r="A1964" s="6" t="s">
        <v>5673</v>
      </c>
      <c r="B1964" s="7" t="s">
        <v>5674</v>
      </c>
    </row>
    <row r="1965" spans="1:2">
      <c r="A1965" s="6" t="s">
        <v>5675</v>
      </c>
      <c r="B1965" s="7" t="s">
        <v>5676</v>
      </c>
    </row>
    <row r="1966" spans="1:2">
      <c r="A1966" s="6" t="s">
        <v>5677</v>
      </c>
      <c r="B1966" s="7" t="s">
        <v>5678</v>
      </c>
    </row>
    <row r="1967" spans="1:2">
      <c r="A1967" s="6" t="s">
        <v>5679</v>
      </c>
      <c r="B1967" s="7" t="s">
        <v>5680</v>
      </c>
    </row>
    <row r="1968" spans="1:2">
      <c r="A1968" s="6" t="s">
        <v>5681</v>
      </c>
      <c r="B1968" s="7" t="s">
        <v>5682</v>
      </c>
    </row>
    <row r="1969" spans="1:2">
      <c r="A1969" s="6" t="s">
        <v>5683</v>
      </c>
      <c r="B1969" s="7" t="s">
        <v>5684</v>
      </c>
    </row>
    <row r="1970" spans="1:2">
      <c r="A1970" s="6" t="s">
        <v>5685</v>
      </c>
      <c r="B1970" s="7" t="s">
        <v>5686</v>
      </c>
    </row>
    <row r="1971" spans="1:2">
      <c r="A1971" s="6" t="s">
        <v>5687</v>
      </c>
      <c r="B1971" s="7" t="s">
        <v>5688</v>
      </c>
    </row>
    <row r="1972" spans="1:2">
      <c r="A1972" s="6" t="s">
        <v>5689</v>
      </c>
      <c r="B1972" s="7" t="s">
        <v>5690</v>
      </c>
    </row>
    <row r="1973" spans="1:2">
      <c r="A1973" s="6" t="s">
        <v>5691</v>
      </c>
      <c r="B1973" s="7" t="s">
        <v>5692</v>
      </c>
    </row>
    <row r="1974" spans="1:2">
      <c r="A1974" s="6" t="s">
        <v>5693</v>
      </c>
      <c r="B1974" s="7" t="s">
        <v>5694</v>
      </c>
    </row>
    <row r="1975" spans="1:2">
      <c r="A1975" s="6" t="s">
        <v>5695</v>
      </c>
      <c r="B1975" s="7" t="s">
        <v>5696</v>
      </c>
    </row>
    <row r="1976" spans="1:2">
      <c r="A1976" s="6" t="s">
        <v>5697</v>
      </c>
      <c r="B1976" s="7" t="s">
        <v>5698</v>
      </c>
    </row>
    <row r="1977" spans="1:2">
      <c r="A1977" s="6" t="s">
        <v>5699</v>
      </c>
      <c r="B1977" s="7" t="s">
        <v>5700</v>
      </c>
    </row>
    <row r="1978" spans="1:2">
      <c r="A1978" s="6" t="s">
        <v>5701</v>
      </c>
      <c r="B1978" s="7" t="s">
        <v>5702</v>
      </c>
    </row>
    <row r="1979" spans="1:2">
      <c r="A1979" s="6" t="s">
        <v>5703</v>
      </c>
      <c r="B1979" s="7" t="s">
        <v>5704</v>
      </c>
    </row>
    <row r="1980" spans="1:2">
      <c r="A1980" s="6" t="s">
        <v>5705</v>
      </c>
      <c r="B1980" s="7" t="s">
        <v>5706</v>
      </c>
    </row>
    <row r="1981" spans="1:2">
      <c r="A1981" s="6" t="s">
        <v>5707</v>
      </c>
      <c r="B1981" s="7" t="s">
        <v>5708</v>
      </c>
    </row>
    <row r="1982" spans="1:2">
      <c r="A1982" s="6" t="s">
        <v>5709</v>
      </c>
      <c r="B1982" s="7" t="s">
        <v>5710</v>
      </c>
    </row>
    <row r="1983" spans="1:2">
      <c r="A1983" s="6" t="s">
        <v>5711</v>
      </c>
      <c r="B1983" s="7" t="s">
        <v>5712</v>
      </c>
    </row>
    <row r="1984" spans="1:2">
      <c r="A1984" s="6" t="s">
        <v>5713</v>
      </c>
      <c r="B1984" s="7" t="s">
        <v>5714</v>
      </c>
    </row>
    <row r="1985" spans="1:2">
      <c r="A1985" s="6" t="s">
        <v>5715</v>
      </c>
      <c r="B1985" s="7" t="s">
        <v>5716</v>
      </c>
    </row>
    <row r="1986" spans="1:2">
      <c r="A1986" s="6" t="s">
        <v>5717</v>
      </c>
      <c r="B1986" s="7" t="s">
        <v>5718</v>
      </c>
    </row>
    <row r="1987" spans="1:2">
      <c r="A1987" s="6" t="s">
        <v>5719</v>
      </c>
      <c r="B1987" s="7" t="s">
        <v>5720</v>
      </c>
    </row>
    <row r="1988" spans="1:2">
      <c r="A1988" s="6" t="s">
        <v>5721</v>
      </c>
      <c r="B1988" s="7" t="s">
        <v>5722</v>
      </c>
    </row>
    <row r="1989" spans="1:2">
      <c r="A1989" s="6" t="s">
        <v>5723</v>
      </c>
      <c r="B1989" s="7" t="s">
        <v>5724</v>
      </c>
    </row>
    <row r="1990" spans="1:2">
      <c r="A1990" s="6" t="s">
        <v>5725</v>
      </c>
      <c r="B1990" s="7" t="s">
        <v>5726</v>
      </c>
    </row>
    <row r="1991" spans="1:2">
      <c r="A1991" s="6" t="s">
        <v>5727</v>
      </c>
      <c r="B1991" s="7" t="s">
        <v>5728</v>
      </c>
    </row>
    <row r="1992" spans="1:2">
      <c r="A1992" s="6" t="s">
        <v>5729</v>
      </c>
      <c r="B1992" s="7" t="s">
        <v>5730</v>
      </c>
    </row>
    <row r="1993" spans="1:2">
      <c r="A1993" s="6" t="s">
        <v>5731</v>
      </c>
      <c r="B1993" s="7" t="s">
        <v>5732</v>
      </c>
    </row>
    <row r="1994" spans="1:2">
      <c r="A1994" s="6" t="s">
        <v>5733</v>
      </c>
      <c r="B1994" s="7" t="s">
        <v>5734</v>
      </c>
    </row>
    <row r="1995" spans="1:2">
      <c r="A1995" s="6" t="s">
        <v>5735</v>
      </c>
      <c r="B1995" s="7" t="s">
        <v>5736</v>
      </c>
    </row>
    <row r="1996" spans="1:2">
      <c r="A1996" s="6" t="s">
        <v>5737</v>
      </c>
      <c r="B1996" s="7" t="s">
        <v>5738</v>
      </c>
    </row>
    <row r="1997" spans="1:2">
      <c r="A1997" s="6" t="s">
        <v>5739</v>
      </c>
      <c r="B1997" s="7" t="s">
        <v>5740</v>
      </c>
    </row>
    <row r="1998" spans="1:2">
      <c r="A1998" s="6" t="s">
        <v>5741</v>
      </c>
      <c r="B1998" s="7" t="s">
        <v>5742</v>
      </c>
    </row>
    <row r="1999" spans="1:2">
      <c r="A1999" s="6" t="s">
        <v>5743</v>
      </c>
      <c r="B1999" s="7" t="s">
        <v>5744</v>
      </c>
    </row>
    <row r="2000" spans="1:2">
      <c r="A2000" s="6" t="s">
        <v>5745</v>
      </c>
      <c r="B2000" s="7" t="s">
        <v>5746</v>
      </c>
    </row>
    <row r="2001" spans="1:2">
      <c r="A2001" s="6" t="s">
        <v>5747</v>
      </c>
      <c r="B2001" s="7" t="s">
        <v>5748</v>
      </c>
    </row>
    <row r="2002" spans="1:2">
      <c r="A2002" s="6" t="s">
        <v>5749</v>
      </c>
      <c r="B2002" s="7" t="s">
        <v>5750</v>
      </c>
    </row>
    <row r="2003" spans="1:2">
      <c r="A2003" s="6" t="s">
        <v>5751</v>
      </c>
      <c r="B2003" s="7" t="s">
        <v>5752</v>
      </c>
    </row>
    <row r="2004" spans="1:2">
      <c r="A2004" s="6" t="s">
        <v>5753</v>
      </c>
      <c r="B2004" s="7" t="s">
        <v>5754</v>
      </c>
    </row>
    <row r="2005" spans="1:2">
      <c r="A2005" s="6" t="s">
        <v>5755</v>
      </c>
      <c r="B2005" s="7" t="s">
        <v>5756</v>
      </c>
    </row>
    <row r="2006" spans="1:2">
      <c r="A2006" s="6" t="s">
        <v>5757</v>
      </c>
      <c r="B2006" s="7" t="s">
        <v>5758</v>
      </c>
    </row>
    <row r="2007" spans="1:2">
      <c r="A2007" s="6" t="s">
        <v>5759</v>
      </c>
      <c r="B2007" s="7" t="s">
        <v>5760</v>
      </c>
    </row>
    <row r="2008" spans="1:2">
      <c r="A2008" s="6" t="s">
        <v>5761</v>
      </c>
      <c r="B2008" s="7" t="s">
        <v>5762</v>
      </c>
    </row>
    <row r="2009" spans="1:2">
      <c r="A2009" s="6" t="s">
        <v>5763</v>
      </c>
      <c r="B2009" s="7" t="s">
        <v>5764</v>
      </c>
    </row>
    <row r="2010" spans="1:2">
      <c r="A2010" s="6" t="s">
        <v>5765</v>
      </c>
      <c r="B2010" s="7" t="s">
        <v>5766</v>
      </c>
    </row>
    <row r="2011" spans="1:2">
      <c r="A2011" s="6" t="s">
        <v>5767</v>
      </c>
      <c r="B2011" s="7" t="s">
        <v>5768</v>
      </c>
    </row>
    <row r="2012" spans="1:2">
      <c r="A2012" s="6" t="s">
        <v>5769</v>
      </c>
      <c r="B2012" s="7" t="s">
        <v>5770</v>
      </c>
    </row>
    <row r="2013" spans="1:2">
      <c r="A2013" s="6" t="s">
        <v>5771</v>
      </c>
      <c r="B2013" s="7" t="s">
        <v>5772</v>
      </c>
    </row>
    <row r="2014" spans="1:2">
      <c r="A2014" s="6" t="s">
        <v>5773</v>
      </c>
      <c r="B2014" s="7" t="s">
        <v>5774</v>
      </c>
    </row>
    <row r="2015" spans="1:2">
      <c r="A2015" s="6" t="s">
        <v>5775</v>
      </c>
      <c r="B2015" s="7" t="s">
        <v>5776</v>
      </c>
    </row>
    <row r="2016" spans="1:2">
      <c r="A2016" s="6" t="s">
        <v>5777</v>
      </c>
      <c r="B2016" s="7" t="s">
        <v>5778</v>
      </c>
    </row>
    <row r="2017" spans="1:2">
      <c r="A2017" s="6" t="s">
        <v>5779</v>
      </c>
      <c r="B2017" s="7" t="s">
        <v>5780</v>
      </c>
    </row>
    <row r="2018" spans="1:2">
      <c r="A2018" s="6" t="s">
        <v>5781</v>
      </c>
      <c r="B2018" s="7" t="s">
        <v>5782</v>
      </c>
    </row>
    <row r="2019" spans="1:2">
      <c r="A2019" s="6" t="s">
        <v>5783</v>
      </c>
      <c r="B2019" s="7" t="s">
        <v>5784</v>
      </c>
    </row>
    <row r="2020" spans="1:2">
      <c r="A2020" s="6" t="s">
        <v>5785</v>
      </c>
      <c r="B2020" s="7" t="s">
        <v>5786</v>
      </c>
    </row>
    <row r="2021" spans="1:2">
      <c r="A2021" s="6" t="s">
        <v>5787</v>
      </c>
      <c r="B2021" s="7" t="s">
        <v>5788</v>
      </c>
    </row>
    <row r="2022" spans="1:2">
      <c r="A2022" s="6" t="s">
        <v>5789</v>
      </c>
      <c r="B2022" s="7" t="s">
        <v>5790</v>
      </c>
    </row>
    <row r="2023" spans="1:2">
      <c r="A2023" s="6" t="s">
        <v>5791</v>
      </c>
      <c r="B2023" s="7" t="s">
        <v>5792</v>
      </c>
    </row>
    <row r="2024" spans="1:2">
      <c r="A2024" s="6" t="s">
        <v>5793</v>
      </c>
      <c r="B2024" s="7" t="s">
        <v>5794</v>
      </c>
    </row>
    <row r="2025" spans="1:2">
      <c r="A2025" s="6" t="s">
        <v>5795</v>
      </c>
      <c r="B2025" s="7" t="s">
        <v>5796</v>
      </c>
    </row>
    <row r="2026" spans="1:2">
      <c r="A2026" s="6" t="s">
        <v>5797</v>
      </c>
      <c r="B2026" s="7" t="s">
        <v>5798</v>
      </c>
    </row>
    <row r="2027" spans="1:2">
      <c r="A2027" s="6" t="s">
        <v>5799</v>
      </c>
      <c r="B2027" s="7" t="s">
        <v>5800</v>
      </c>
    </row>
    <row r="2028" spans="1:2">
      <c r="A2028" s="6" t="s">
        <v>5801</v>
      </c>
      <c r="B2028" s="7" t="s">
        <v>5802</v>
      </c>
    </row>
    <row r="2029" spans="1:2">
      <c r="A2029" s="6" t="s">
        <v>5803</v>
      </c>
      <c r="B2029" s="7" t="s">
        <v>5804</v>
      </c>
    </row>
    <row r="2030" spans="1:2">
      <c r="A2030" s="6" t="s">
        <v>5805</v>
      </c>
      <c r="B2030" s="7" t="s">
        <v>5806</v>
      </c>
    </row>
    <row r="2031" spans="1:2">
      <c r="A2031" s="6" t="s">
        <v>5807</v>
      </c>
      <c r="B2031" s="7" t="s">
        <v>5808</v>
      </c>
    </row>
    <row r="2032" spans="1:2">
      <c r="A2032" s="6" t="s">
        <v>5809</v>
      </c>
      <c r="B2032" s="7" t="s">
        <v>5810</v>
      </c>
    </row>
    <row r="2033" spans="1:2">
      <c r="A2033" s="6" t="s">
        <v>5811</v>
      </c>
      <c r="B2033" s="7" t="s">
        <v>5812</v>
      </c>
    </row>
    <row r="2034" spans="1:2">
      <c r="A2034" s="6" t="s">
        <v>5813</v>
      </c>
      <c r="B2034" s="7" t="s">
        <v>5814</v>
      </c>
    </row>
    <row r="2035" spans="1:2">
      <c r="A2035" s="6" t="s">
        <v>5815</v>
      </c>
      <c r="B2035" s="7" t="s">
        <v>5816</v>
      </c>
    </row>
    <row r="2036" spans="1:2">
      <c r="A2036" s="6" t="s">
        <v>5817</v>
      </c>
      <c r="B2036" s="7" t="s">
        <v>5818</v>
      </c>
    </row>
    <row r="2037" spans="1:2">
      <c r="A2037" s="6" t="s">
        <v>5819</v>
      </c>
      <c r="B2037" s="7" t="s">
        <v>5820</v>
      </c>
    </row>
    <row r="2038" spans="1:2">
      <c r="A2038" s="6" t="s">
        <v>5821</v>
      </c>
      <c r="B2038" s="7" t="s">
        <v>5822</v>
      </c>
    </row>
    <row r="2039" spans="1:2">
      <c r="A2039" s="6" t="s">
        <v>5823</v>
      </c>
      <c r="B2039" s="7" t="s">
        <v>5824</v>
      </c>
    </row>
    <row r="2040" spans="1:2">
      <c r="A2040" s="6" t="s">
        <v>5825</v>
      </c>
      <c r="B2040" s="7" t="s">
        <v>5826</v>
      </c>
    </row>
    <row r="2041" spans="1:2">
      <c r="A2041" s="6" t="s">
        <v>5827</v>
      </c>
      <c r="B2041" s="7" t="s">
        <v>5828</v>
      </c>
    </row>
    <row r="2042" spans="1:2">
      <c r="A2042" s="6" t="s">
        <v>5829</v>
      </c>
      <c r="B2042" s="7" t="s">
        <v>5830</v>
      </c>
    </row>
    <row r="2043" spans="1:2">
      <c r="A2043" s="6" t="s">
        <v>5831</v>
      </c>
      <c r="B2043" s="7" t="s">
        <v>5832</v>
      </c>
    </row>
    <row r="2044" spans="1:2">
      <c r="A2044" s="6" t="s">
        <v>5833</v>
      </c>
      <c r="B2044" s="7" t="s">
        <v>5834</v>
      </c>
    </row>
    <row r="2045" spans="1:2">
      <c r="A2045" s="6" t="s">
        <v>5835</v>
      </c>
      <c r="B2045" s="7" t="s">
        <v>5836</v>
      </c>
    </row>
    <row r="2046" spans="1:2">
      <c r="A2046" s="6" t="s">
        <v>5837</v>
      </c>
      <c r="B2046" s="7" t="s">
        <v>5838</v>
      </c>
    </row>
    <row r="2047" spans="1:2">
      <c r="A2047" s="6" t="s">
        <v>5839</v>
      </c>
      <c r="B2047" s="7" t="s">
        <v>5840</v>
      </c>
    </row>
    <row r="2048" spans="1:2">
      <c r="A2048" s="6" t="s">
        <v>5841</v>
      </c>
      <c r="B2048" s="7" t="s">
        <v>5842</v>
      </c>
    </row>
    <row r="2049" spans="1:2">
      <c r="A2049" s="6" t="s">
        <v>5843</v>
      </c>
      <c r="B2049" s="7" t="s">
        <v>5844</v>
      </c>
    </row>
    <row r="2050" spans="1:2">
      <c r="A2050" s="6" t="s">
        <v>5845</v>
      </c>
      <c r="B2050" s="7" t="s">
        <v>5846</v>
      </c>
    </row>
    <row r="2051" spans="1:2">
      <c r="A2051" s="6" t="s">
        <v>5847</v>
      </c>
      <c r="B2051" s="7" t="s">
        <v>5848</v>
      </c>
    </row>
    <row r="2052" spans="1:2">
      <c r="A2052" s="6" t="s">
        <v>5849</v>
      </c>
      <c r="B2052" s="7" t="s">
        <v>5850</v>
      </c>
    </row>
    <row r="2053" spans="1:2">
      <c r="A2053" s="6" t="s">
        <v>5851</v>
      </c>
      <c r="B2053" s="7" t="s">
        <v>5852</v>
      </c>
    </row>
    <row r="2054" spans="1:2">
      <c r="A2054" s="6" t="s">
        <v>5853</v>
      </c>
      <c r="B2054" s="7" t="s">
        <v>5854</v>
      </c>
    </row>
    <row r="2055" spans="1:2">
      <c r="A2055" s="6" t="s">
        <v>5855</v>
      </c>
      <c r="B2055" s="7" t="s">
        <v>5856</v>
      </c>
    </row>
    <row r="2056" spans="1:2">
      <c r="A2056" s="6" t="s">
        <v>5857</v>
      </c>
      <c r="B2056" s="7" t="s">
        <v>5858</v>
      </c>
    </row>
    <row r="2057" spans="1:2">
      <c r="A2057" s="6" t="s">
        <v>5859</v>
      </c>
      <c r="B2057" s="7" t="s">
        <v>5860</v>
      </c>
    </row>
    <row r="2058" spans="1:2">
      <c r="A2058" s="6" t="s">
        <v>5861</v>
      </c>
      <c r="B2058" s="7" t="s">
        <v>5862</v>
      </c>
    </row>
    <row r="2059" spans="1:2">
      <c r="A2059" s="6" t="s">
        <v>5863</v>
      </c>
      <c r="B2059" s="7" t="s">
        <v>5864</v>
      </c>
    </row>
    <row r="2060" spans="1:2">
      <c r="A2060" s="6" t="s">
        <v>5865</v>
      </c>
      <c r="B2060" s="7" t="s">
        <v>5866</v>
      </c>
    </row>
    <row r="2061" spans="1:2">
      <c r="A2061" s="6" t="s">
        <v>5867</v>
      </c>
      <c r="B2061" s="7" t="s">
        <v>5868</v>
      </c>
    </row>
    <row r="2062" spans="1:2">
      <c r="A2062" s="6" t="s">
        <v>5869</v>
      </c>
      <c r="B2062" s="7" t="s">
        <v>5870</v>
      </c>
    </row>
    <row r="2063" spans="1:2">
      <c r="A2063" s="6" t="s">
        <v>5871</v>
      </c>
      <c r="B2063" s="7" t="s">
        <v>5872</v>
      </c>
    </row>
    <row r="2064" spans="1:2">
      <c r="A2064" s="6" t="s">
        <v>5873</v>
      </c>
      <c r="B2064" s="7" t="s">
        <v>5874</v>
      </c>
    </row>
    <row r="2065" spans="1:2">
      <c r="A2065" s="6" t="s">
        <v>5875</v>
      </c>
      <c r="B2065" s="7" t="s">
        <v>5876</v>
      </c>
    </row>
    <row r="2066" spans="1:2">
      <c r="A2066" s="6" t="s">
        <v>5877</v>
      </c>
      <c r="B2066" s="7" t="s">
        <v>5878</v>
      </c>
    </row>
    <row r="2067" spans="1:2">
      <c r="A2067" s="6" t="s">
        <v>5879</v>
      </c>
      <c r="B2067" s="7" t="s">
        <v>5880</v>
      </c>
    </row>
    <row r="2068" spans="1:2">
      <c r="A2068" s="6" t="s">
        <v>5881</v>
      </c>
      <c r="B2068" s="7" t="s">
        <v>5882</v>
      </c>
    </row>
    <row r="2069" spans="1:2">
      <c r="A2069" s="6" t="s">
        <v>5883</v>
      </c>
      <c r="B2069" s="7" t="s">
        <v>5884</v>
      </c>
    </row>
    <row r="2070" spans="1:2">
      <c r="A2070" s="6" t="s">
        <v>5885</v>
      </c>
      <c r="B2070" s="7" t="s">
        <v>5886</v>
      </c>
    </row>
    <row r="2071" spans="1:2">
      <c r="A2071" s="6" t="s">
        <v>5887</v>
      </c>
      <c r="B2071" s="7" t="s">
        <v>5888</v>
      </c>
    </row>
    <row r="2072" spans="1:2">
      <c r="A2072" s="6" t="s">
        <v>5889</v>
      </c>
      <c r="B2072" s="7" t="s">
        <v>5890</v>
      </c>
    </row>
    <row r="2073" spans="1:2">
      <c r="A2073" s="6" t="s">
        <v>5891</v>
      </c>
      <c r="B2073" s="7" t="s">
        <v>5892</v>
      </c>
    </row>
    <row r="2074" spans="1:2">
      <c r="A2074" s="6" t="s">
        <v>5893</v>
      </c>
      <c r="B2074" s="7" t="s">
        <v>5894</v>
      </c>
    </row>
    <row r="2075" spans="1:2">
      <c r="A2075" s="6" t="s">
        <v>5895</v>
      </c>
      <c r="B2075" s="7" t="s">
        <v>5896</v>
      </c>
    </row>
    <row r="2076" spans="1:2">
      <c r="A2076" s="6" t="s">
        <v>5897</v>
      </c>
      <c r="B2076" s="7" t="s">
        <v>5898</v>
      </c>
    </row>
    <row r="2077" spans="1:2">
      <c r="A2077" s="6" t="s">
        <v>5899</v>
      </c>
      <c r="B2077" s="7" t="s">
        <v>5900</v>
      </c>
    </row>
    <row r="2078" spans="1:2">
      <c r="A2078" s="6" t="s">
        <v>5901</v>
      </c>
      <c r="B2078" s="7" t="s">
        <v>5902</v>
      </c>
    </row>
    <row r="2079" spans="1:2">
      <c r="A2079" s="6" t="s">
        <v>5903</v>
      </c>
      <c r="B2079" s="7" t="s">
        <v>5904</v>
      </c>
    </row>
    <row r="2080" spans="1:2">
      <c r="A2080" s="6" t="s">
        <v>5905</v>
      </c>
      <c r="B2080" s="7" t="s">
        <v>5906</v>
      </c>
    </row>
    <row r="2081" spans="1:2">
      <c r="A2081" s="6" t="s">
        <v>5907</v>
      </c>
      <c r="B2081" s="7" t="s">
        <v>5908</v>
      </c>
    </row>
    <row r="2082" spans="1:2">
      <c r="A2082" s="6" t="s">
        <v>5909</v>
      </c>
      <c r="B2082" s="7" t="s">
        <v>5910</v>
      </c>
    </row>
    <row r="2083" spans="1:2">
      <c r="A2083" s="6" t="s">
        <v>5911</v>
      </c>
      <c r="B2083" s="7" t="s">
        <v>5912</v>
      </c>
    </row>
    <row r="2084" spans="1:2">
      <c r="A2084" s="6" t="s">
        <v>5913</v>
      </c>
      <c r="B2084" s="7" t="s">
        <v>5914</v>
      </c>
    </row>
    <row r="2085" spans="1:2">
      <c r="A2085" s="6" t="s">
        <v>5915</v>
      </c>
      <c r="B2085" s="7" t="s">
        <v>5916</v>
      </c>
    </row>
    <row r="2086" spans="1:2">
      <c r="A2086" s="6" t="s">
        <v>5917</v>
      </c>
      <c r="B2086" s="7" t="s">
        <v>5918</v>
      </c>
    </row>
    <row r="2087" spans="1:2">
      <c r="A2087" s="6" t="s">
        <v>5919</v>
      </c>
      <c r="B2087" s="7" t="s">
        <v>5920</v>
      </c>
    </row>
    <row r="2088" spans="1:2">
      <c r="A2088" s="6" t="s">
        <v>5921</v>
      </c>
      <c r="B2088" s="7" t="s">
        <v>5922</v>
      </c>
    </row>
    <row r="2089" spans="1:2">
      <c r="A2089" s="6" t="s">
        <v>5923</v>
      </c>
      <c r="B2089" s="7" t="s">
        <v>5924</v>
      </c>
    </row>
    <row r="2090" spans="1:2">
      <c r="A2090" s="6" t="s">
        <v>5925</v>
      </c>
      <c r="B2090" s="7" t="s">
        <v>5922</v>
      </c>
    </row>
    <row r="2091" spans="1:2">
      <c r="A2091" s="6" t="s">
        <v>5926</v>
      </c>
      <c r="B2091" s="7" t="s">
        <v>5927</v>
      </c>
    </row>
    <row r="2092" spans="1:2">
      <c r="A2092" s="6" t="s">
        <v>5928</v>
      </c>
      <c r="B2092" s="7" t="s">
        <v>5929</v>
      </c>
    </row>
    <row r="2093" spans="1:2">
      <c r="A2093" s="6" t="s">
        <v>5930</v>
      </c>
      <c r="B2093" s="7" t="s">
        <v>5931</v>
      </c>
    </row>
    <row r="2094" spans="1:2">
      <c r="A2094" s="6" t="s">
        <v>5932</v>
      </c>
      <c r="B2094" s="7" t="s">
        <v>5933</v>
      </c>
    </row>
    <row r="2095" spans="1:2">
      <c r="A2095" s="6" t="s">
        <v>5934</v>
      </c>
      <c r="B2095" s="7" t="s">
        <v>5935</v>
      </c>
    </row>
    <row r="2096" spans="1:2">
      <c r="A2096" s="6" t="s">
        <v>5936</v>
      </c>
      <c r="B2096" s="7" t="s">
        <v>5937</v>
      </c>
    </row>
    <row r="2097" spans="1:2">
      <c r="A2097" s="6" t="s">
        <v>5938</v>
      </c>
      <c r="B2097" s="7" t="s">
        <v>5939</v>
      </c>
    </row>
    <row r="2098" spans="1:2">
      <c r="A2098" s="6" t="s">
        <v>5940</v>
      </c>
      <c r="B2098" s="7" t="s">
        <v>5941</v>
      </c>
    </row>
    <row r="2099" spans="1:2">
      <c r="A2099" s="6" t="s">
        <v>5942</v>
      </c>
      <c r="B2099" s="7" t="s">
        <v>5943</v>
      </c>
    </row>
    <row r="2100" spans="1:2">
      <c r="A2100" s="6" t="s">
        <v>5944</v>
      </c>
      <c r="B2100" s="7" t="s">
        <v>5945</v>
      </c>
    </row>
    <row r="2101" spans="1:2">
      <c r="A2101" s="6" t="s">
        <v>5946</v>
      </c>
      <c r="B2101" s="7" t="s">
        <v>5947</v>
      </c>
    </row>
    <row r="2102" spans="1:2">
      <c r="A2102" s="6" t="s">
        <v>5948</v>
      </c>
      <c r="B2102" s="7" t="s">
        <v>5949</v>
      </c>
    </row>
    <row r="2103" spans="1:2">
      <c r="A2103" s="6" t="s">
        <v>5950</v>
      </c>
      <c r="B2103" s="7" t="s">
        <v>5951</v>
      </c>
    </row>
    <row r="2104" spans="1:2">
      <c r="A2104" s="6" t="s">
        <v>5952</v>
      </c>
      <c r="B2104" s="7" t="s">
        <v>5953</v>
      </c>
    </row>
    <row r="2105" spans="1:2">
      <c r="A2105" s="6" t="s">
        <v>5954</v>
      </c>
      <c r="B2105" s="7" t="s">
        <v>5955</v>
      </c>
    </row>
    <row r="2106" spans="1:2">
      <c r="A2106" s="6" t="s">
        <v>5956</v>
      </c>
      <c r="B2106" s="7" t="s">
        <v>5957</v>
      </c>
    </row>
    <row r="2107" spans="1:2">
      <c r="A2107" s="6" t="s">
        <v>5958</v>
      </c>
      <c r="B2107" s="7" t="s">
        <v>5959</v>
      </c>
    </row>
    <row r="2108" spans="1:2">
      <c r="A2108" s="6" t="s">
        <v>5960</v>
      </c>
      <c r="B2108" s="7" t="s">
        <v>5961</v>
      </c>
    </row>
    <row r="2109" spans="1:2">
      <c r="A2109" s="6" t="s">
        <v>5962</v>
      </c>
      <c r="B2109" s="7" t="s">
        <v>5963</v>
      </c>
    </row>
    <row r="2110" spans="1:2">
      <c r="A2110" s="6" t="s">
        <v>5964</v>
      </c>
      <c r="B2110" s="7" t="s">
        <v>5965</v>
      </c>
    </row>
    <row r="2111" spans="1:2">
      <c r="A2111" s="6" t="s">
        <v>5966</v>
      </c>
      <c r="B2111" s="7" t="s">
        <v>5967</v>
      </c>
    </row>
    <row r="2112" spans="1:2">
      <c r="A2112" s="6" t="s">
        <v>5968</v>
      </c>
      <c r="B2112" s="7" t="s">
        <v>5969</v>
      </c>
    </row>
    <row r="2113" spans="1:2">
      <c r="A2113" s="6" t="s">
        <v>5970</v>
      </c>
      <c r="B2113" s="7" t="s">
        <v>5971</v>
      </c>
    </row>
    <row r="2114" spans="1:2">
      <c r="A2114" s="6" t="s">
        <v>5972</v>
      </c>
      <c r="B2114" s="7" t="s">
        <v>5973</v>
      </c>
    </row>
    <row r="2115" spans="1:2">
      <c r="A2115" s="6" t="s">
        <v>5974</v>
      </c>
      <c r="B2115" s="7" t="s">
        <v>5975</v>
      </c>
    </row>
    <row r="2116" spans="1:2">
      <c r="A2116" s="6" t="s">
        <v>5976</v>
      </c>
      <c r="B2116" s="7" t="s">
        <v>5977</v>
      </c>
    </row>
    <row r="2117" spans="1:2">
      <c r="A2117" s="6" t="s">
        <v>5978</v>
      </c>
      <c r="B2117" s="7" t="s">
        <v>5979</v>
      </c>
    </row>
    <row r="2118" spans="1:2">
      <c r="A2118" s="6" t="s">
        <v>5980</v>
      </c>
      <c r="B2118" s="7" t="s">
        <v>5981</v>
      </c>
    </row>
    <row r="2119" spans="1:2">
      <c r="A2119" s="6" t="s">
        <v>5982</v>
      </c>
      <c r="B2119" s="7" t="s">
        <v>5983</v>
      </c>
    </row>
    <row r="2120" spans="1:2">
      <c r="A2120" s="6" t="s">
        <v>5984</v>
      </c>
      <c r="B2120" s="7" t="s">
        <v>5985</v>
      </c>
    </row>
    <row r="2121" spans="1:2">
      <c r="A2121" s="6" t="s">
        <v>5986</v>
      </c>
      <c r="B2121" s="7" t="s">
        <v>5987</v>
      </c>
    </row>
    <row r="2122" spans="1:2">
      <c r="A2122" s="6" t="s">
        <v>5988</v>
      </c>
      <c r="B2122" s="7" t="s">
        <v>5989</v>
      </c>
    </row>
    <row r="2123" spans="1:2">
      <c r="A2123" s="6" t="s">
        <v>5990</v>
      </c>
      <c r="B2123" s="7" t="s">
        <v>5991</v>
      </c>
    </row>
    <row r="2124" spans="1:2">
      <c r="A2124" s="6" t="s">
        <v>5992</v>
      </c>
      <c r="B2124" s="7" t="s">
        <v>5993</v>
      </c>
    </row>
    <row r="2125" spans="1:2">
      <c r="A2125" s="6" t="s">
        <v>5994</v>
      </c>
      <c r="B2125" s="7" t="s">
        <v>5995</v>
      </c>
    </row>
    <row r="2126" spans="1:2">
      <c r="A2126" s="6" t="s">
        <v>5996</v>
      </c>
      <c r="B2126" s="7" t="s">
        <v>5997</v>
      </c>
    </row>
    <row r="2127" spans="1:2">
      <c r="A2127" s="6" t="s">
        <v>5998</v>
      </c>
      <c r="B2127" s="7" t="s">
        <v>5999</v>
      </c>
    </row>
    <row r="2128" spans="1:2">
      <c r="A2128" s="6" t="s">
        <v>6000</v>
      </c>
      <c r="B2128" s="7" t="s">
        <v>6001</v>
      </c>
    </row>
    <row r="2129" spans="1:2">
      <c r="A2129" s="6" t="s">
        <v>6002</v>
      </c>
      <c r="B2129" s="7" t="s">
        <v>6003</v>
      </c>
    </row>
    <row r="2130" spans="1:2">
      <c r="A2130" s="6" t="s">
        <v>6004</v>
      </c>
      <c r="B2130" s="7" t="s">
        <v>6005</v>
      </c>
    </row>
    <row r="2131" spans="1:2">
      <c r="A2131" s="6" t="s">
        <v>6006</v>
      </c>
      <c r="B2131" s="7" t="s">
        <v>6007</v>
      </c>
    </row>
    <row r="2132" spans="1:2">
      <c r="A2132" s="6" t="s">
        <v>6008</v>
      </c>
      <c r="B2132" s="7" t="s">
        <v>6009</v>
      </c>
    </row>
    <row r="2133" spans="1:2">
      <c r="A2133" s="6" t="s">
        <v>6010</v>
      </c>
      <c r="B2133" s="7" t="s">
        <v>6011</v>
      </c>
    </row>
    <row r="2134" spans="1:2">
      <c r="A2134" s="6" t="s">
        <v>6012</v>
      </c>
      <c r="B2134" s="7" t="s">
        <v>6013</v>
      </c>
    </row>
    <row r="2135" spans="1:2">
      <c r="A2135" s="6" t="s">
        <v>6014</v>
      </c>
      <c r="B2135" s="7" t="s">
        <v>6015</v>
      </c>
    </row>
    <row r="2136" spans="1:2">
      <c r="A2136" s="6" t="s">
        <v>6016</v>
      </c>
      <c r="B2136" s="7" t="s">
        <v>6017</v>
      </c>
    </row>
    <row r="2137" spans="1:2">
      <c r="A2137" s="6" t="s">
        <v>6018</v>
      </c>
      <c r="B2137" s="7" t="s">
        <v>6019</v>
      </c>
    </row>
    <row r="2138" spans="1:2">
      <c r="A2138" s="6" t="s">
        <v>6020</v>
      </c>
      <c r="B2138" s="7" t="s">
        <v>6021</v>
      </c>
    </row>
    <row r="2139" spans="1:2">
      <c r="A2139" s="6" t="s">
        <v>6022</v>
      </c>
      <c r="B2139" s="7" t="s">
        <v>6023</v>
      </c>
    </row>
    <row r="2140" spans="1:2">
      <c r="A2140" s="6" t="s">
        <v>6024</v>
      </c>
      <c r="B2140" s="7" t="s">
        <v>6025</v>
      </c>
    </row>
    <row r="2141" spans="1:2">
      <c r="A2141" s="6" t="s">
        <v>6026</v>
      </c>
      <c r="B2141" s="7" t="s">
        <v>6027</v>
      </c>
    </row>
    <row r="2142" spans="1:2">
      <c r="A2142" s="6" t="s">
        <v>6028</v>
      </c>
      <c r="B2142" s="7" t="s">
        <v>6029</v>
      </c>
    </row>
    <row r="2143" spans="1:2">
      <c r="A2143" s="6" t="s">
        <v>6030</v>
      </c>
      <c r="B2143" s="7" t="s">
        <v>6031</v>
      </c>
    </row>
    <row r="2144" spans="1:2">
      <c r="A2144" s="6" t="s">
        <v>6032</v>
      </c>
      <c r="B2144" s="7" t="s">
        <v>6033</v>
      </c>
    </row>
    <row r="2145" spans="1:2">
      <c r="A2145" s="6" t="s">
        <v>6034</v>
      </c>
      <c r="B2145" s="7" t="s">
        <v>6035</v>
      </c>
    </row>
    <row r="2146" spans="1:2">
      <c r="A2146" s="6" t="s">
        <v>6036</v>
      </c>
      <c r="B2146" s="7" t="s">
        <v>6037</v>
      </c>
    </row>
    <row r="2147" spans="1:2">
      <c r="A2147" s="6" t="s">
        <v>6038</v>
      </c>
      <c r="B2147" s="7" t="s">
        <v>6039</v>
      </c>
    </row>
    <row r="2148" spans="1:2">
      <c r="A2148" s="6" t="s">
        <v>6040</v>
      </c>
      <c r="B2148" s="7" t="s">
        <v>6041</v>
      </c>
    </row>
    <row r="2149" spans="1:2">
      <c r="A2149" s="6" t="s">
        <v>6042</v>
      </c>
      <c r="B2149" s="7" t="s">
        <v>6043</v>
      </c>
    </row>
    <row r="2150" spans="1:2">
      <c r="A2150" s="6" t="s">
        <v>6044</v>
      </c>
      <c r="B2150" s="7" t="s">
        <v>6045</v>
      </c>
    </row>
    <row r="2151" spans="1:2">
      <c r="A2151" s="6" t="s">
        <v>6046</v>
      </c>
      <c r="B2151" s="7" t="s">
        <v>6047</v>
      </c>
    </row>
    <row r="2152" spans="1:2">
      <c r="A2152" s="6" t="s">
        <v>6048</v>
      </c>
      <c r="B2152" s="7" t="s">
        <v>6049</v>
      </c>
    </row>
    <row r="2153" spans="1:2">
      <c r="A2153" s="6" t="s">
        <v>6050</v>
      </c>
      <c r="B2153" s="7" t="s">
        <v>6051</v>
      </c>
    </row>
    <row r="2154" spans="1:2">
      <c r="A2154" s="6" t="s">
        <v>6052</v>
      </c>
      <c r="B2154" s="7" t="s">
        <v>6053</v>
      </c>
    </row>
    <row r="2155" spans="1:2">
      <c r="A2155" s="6" t="s">
        <v>6054</v>
      </c>
      <c r="B2155" s="7" t="s">
        <v>6055</v>
      </c>
    </row>
    <row r="2156" spans="1:2">
      <c r="A2156" s="6" t="s">
        <v>6056</v>
      </c>
      <c r="B2156" s="7" t="s">
        <v>6057</v>
      </c>
    </row>
    <row r="2157" spans="1:2">
      <c r="A2157" s="6" t="s">
        <v>6058</v>
      </c>
      <c r="B2157" s="7" t="s">
        <v>6059</v>
      </c>
    </row>
    <row r="2158" spans="1:2">
      <c r="A2158" s="6" t="s">
        <v>6060</v>
      </c>
      <c r="B2158" s="7" t="s">
        <v>6061</v>
      </c>
    </row>
    <row r="2159" spans="1:2">
      <c r="A2159" s="6" t="s">
        <v>6062</v>
      </c>
      <c r="B2159" s="7" t="s">
        <v>6063</v>
      </c>
    </row>
    <row r="2160" spans="1:2">
      <c r="A2160" s="6" t="s">
        <v>6064</v>
      </c>
      <c r="B2160" s="7" t="s">
        <v>6065</v>
      </c>
    </row>
    <row r="2161" spans="1:2">
      <c r="A2161" s="6" t="s">
        <v>6066</v>
      </c>
      <c r="B2161" s="7" t="s">
        <v>6067</v>
      </c>
    </row>
    <row r="2162" spans="1:2">
      <c r="A2162" s="6" t="s">
        <v>6068</v>
      </c>
      <c r="B2162" s="7" t="s">
        <v>6069</v>
      </c>
    </row>
    <row r="2163" spans="1:2">
      <c r="A2163" s="6" t="s">
        <v>6070</v>
      </c>
      <c r="B2163" s="7" t="s">
        <v>6071</v>
      </c>
    </row>
    <row r="2164" spans="1:2">
      <c r="A2164" s="6" t="s">
        <v>6072</v>
      </c>
      <c r="B2164" s="7" t="s">
        <v>6073</v>
      </c>
    </row>
    <row r="2165" spans="1:2">
      <c r="A2165" s="6" t="s">
        <v>6074</v>
      </c>
      <c r="B2165" s="7" t="s">
        <v>6075</v>
      </c>
    </row>
    <row r="2166" spans="1:2">
      <c r="A2166" s="6" t="s">
        <v>6076</v>
      </c>
      <c r="B2166" s="7" t="s">
        <v>6077</v>
      </c>
    </row>
    <row r="2167" spans="1:2">
      <c r="A2167" s="6" t="s">
        <v>6078</v>
      </c>
      <c r="B2167" s="7" t="s">
        <v>6079</v>
      </c>
    </row>
    <row r="2168" spans="1:2">
      <c r="A2168" s="6" t="s">
        <v>6080</v>
      </c>
      <c r="B2168" s="7" t="s">
        <v>6081</v>
      </c>
    </row>
    <row r="2169" spans="1:2">
      <c r="A2169" s="6" t="s">
        <v>6082</v>
      </c>
      <c r="B2169" s="7" t="s">
        <v>6083</v>
      </c>
    </row>
    <row r="2170" spans="1:2">
      <c r="A2170" s="6" t="s">
        <v>6084</v>
      </c>
      <c r="B2170" s="7" t="s">
        <v>6085</v>
      </c>
    </row>
    <row r="2171" spans="1:2">
      <c r="A2171" s="6" t="s">
        <v>6086</v>
      </c>
      <c r="B2171" s="7" t="s">
        <v>6087</v>
      </c>
    </row>
    <row r="2172" spans="1:2">
      <c r="A2172" s="6" t="s">
        <v>6088</v>
      </c>
      <c r="B2172" s="7" t="s">
        <v>6089</v>
      </c>
    </row>
    <row r="2173" spans="1:2">
      <c r="A2173" s="6" t="s">
        <v>6090</v>
      </c>
      <c r="B2173" s="7" t="s">
        <v>6091</v>
      </c>
    </row>
    <row r="2174" spans="1:2">
      <c r="A2174" s="6" t="s">
        <v>6092</v>
      </c>
      <c r="B2174" s="7" t="s">
        <v>6093</v>
      </c>
    </row>
    <row r="2175" spans="1:2">
      <c r="A2175" s="6" t="s">
        <v>6094</v>
      </c>
      <c r="B2175" s="7" t="s">
        <v>6095</v>
      </c>
    </row>
    <row r="2176" spans="1:2">
      <c r="A2176" s="6" t="s">
        <v>6096</v>
      </c>
      <c r="B2176" s="7" t="s">
        <v>6097</v>
      </c>
    </row>
    <row r="2177" spans="1:2">
      <c r="A2177" s="6" t="s">
        <v>6098</v>
      </c>
      <c r="B2177" s="7" t="s">
        <v>6099</v>
      </c>
    </row>
    <row r="2178" spans="1:2">
      <c r="A2178" s="6" t="s">
        <v>6100</v>
      </c>
      <c r="B2178" s="7" t="s">
        <v>6101</v>
      </c>
    </row>
    <row r="2179" spans="1:2">
      <c r="A2179" s="6" t="s">
        <v>6102</v>
      </c>
      <c r="B2179" s="7" t="s">
        <v>6103</v>
      </c>
    </row>
    <row r="2180" spans="1:2">
      <c r="A2180" s="6" t="s">
        <v>6104</v>
      </c>
      <c r="B2180" s="7" t="s">
        <v>6105</v>
      </c>
    </row>
    <row r="2181" spans="1:2">
      <c r="A2181" s="6" t="s">
        <v>6106</v>
      </c>
      <c r="B2181" s="7" t="s">
        <v>6107</v>
      </c>
    </row>
    <row r="2182" spans="1:2">
      <c r="A2182" s="6" t="s">
        <v>6108</v>
      </c>
      <c r="B2182" s="7" t="s">
        <v>6109</v>
      </c>
    </row>
    <row r="2183" spans="1:2">
      <c r="A2183" s="6" t="s">
        <v>6110</v>
      </c>
      <c r="B2183" s="7" t="s">
        <v>6111</v>
      </c>
    </row>
    <row r="2184" spans="1:2">
      <c r="A2184" s="6" t="s">
        <v>6112</v>
      </c>
      <c r="B2184" s="7" t="s">
        <v>6113</v>
      </c>
    </row>
    <row r="2185" spans="1:2">
      <c r="A2185" s="6" t="s">
        <v>6114</v>
      </c>
      <c r="B2185" s="7" t="s">
        <v>6115</v>
      </c>
    </row>
    <row r="2186" spans="1:2">
      <c r="A2186" s="6" t="s">
        <v>6116</v>
      </c>
      <c r="B2186" s="7" t="s">
        <v>6117</v>
      </c>
    </row>
    <row r="2187" spans="1:2">
      <c r="A2187" s="6" t="s">
        <v>6118</v>
      </c>
      <c r="B2187" s="7" t="s">
        <v>6119</v>
      </c>
    </row>
    <row r="2188" spans="1:2">
      <c r="A2188" s="6" t="s">
        <v>6120</v>
      </c>
      <c r="B2188" s="7" t="s">
        <v>6121</v>
      </c>
    </row>
    <row r="2189" spans="1:2">
      <c r="A2189" s="6" t="s">
        <v>6122</v>
      </c>
      <c r="B2189" s="7" t="s">
        <v>6123</v>
      </c>
    </row>
    <row r="2190" spans="1:2">
      <c r="A2190" s="6" t="s">
        <v>6124</v>
      </c>
      <c r="B2190" s="7" t="s">
        <v>6125</v>
      </c>
    </row>
    <row r="2191" spans="1:2">
      <c r="A2191" s="6" t="s">
        <v>6126</v>
      </c>
      <c r="B2191" s="7" t="s">
        <v>6127</v>
      </c>
    </row>
    <row r="2192" spans="1:2">
      <c r="A2192" s="6" t="s">
        <v>6128</v>
      </c>
      <c r="B2192" s="7" t="s">
        <v>6129</v>
      </c>
    </row>
    <row r="2193" spans="1:2">
      <c r="A2193" s="6" t="s">
        <v>6130</v>
      </c>
      <c r="B2193" s="7" t="s">
        <v>6131</v>
      </c>
    </row>
    <row r="2194" spans="1:2">
      <c r="A2194" s="6" t="s">
        <v>6132</v>
      </c>
      <c r="B2194" s="7" t="s">
        <v>6133</v>
      </c>
    </row>
    <row r="2195" spans="1:2">
      <c r="A2195" s="6" t="s">
        <v>6134</v>
      </c>
      <c r="B2195" s="7" t="s">
        <v>6135</v>
      </c>
    </row>
    <row r="2196" spans="1:2">
      <c r="A2196" s="6" t="s">
        <v>6136</v>
      </c>
      <c r="B2196" s="7" t="s">
        <v>6137</v>
      </c>
    </row>
    <row r="2197" spans="1:2">
      <c r="A2197" s="6" t="s">
        <v>6138</v>
      </c>
      <c r="B2197" s="7" t="s">
        <v>6139</v>
      </c>
    </row>
    <row r="2198" spans="1:2">
      <c r="A2198" s="6" t="s">
        <v>6140</v>
      </c>
      <c r="B2198" s="7" t="s">
        <v>6141</v>
      </c>
    </row>
    <row r="2199" spans="1:2">
      <c r="A2199" s="6" t="s">
        <v>6142</v>
      </c>
      <c r="B2199" s="7" t="s">
        <v>6143</v>
      </c>
    </row>
    <row r="2200" spans="1:2">
      <c r="A2200" s="6" t="s">
        <v>6144</v>
      </c>
      <c r="B2200" s="7" t="s">
        <v>6145</v>
      </c>
    </row>
    <row r="2201" spans="1:2">
      <c r="A2201" s="6" t="s">
        <v>6146</v>
      </c>
      <c r="B2201" s="7" t="s">
        <v>6147</v>
      </c>
    </row>
    <row r="2202" spans="1:2">
      <c r="A2202" s="6" t="s">
        <v>6148</v>
      </c>
      <c r="B2202" s="7" t="s">
        <v>6149</v>
      </c>
    </row>
    <row r="2203" spans="1:2">
      <c r="A2203" s="6" t="s">
        <v>6150</v>
      </c>
      <c r="B2203" s="7" t="s">
        <v>6151</v>
      </c>
    </row>
    <row r="2204" spans="1:2">
      <c r="A2204" s="6" t="s">
        <v>6152</v>
      </c>
      <c r="B2204" s="7" t="s">
        <v>6153</v>
      </c>
    </row>
    <row r="2205" spans="1:2">
      <c r="A2205" s="6" t="s">
        <v>6154</v>
      </c>
      <c r="B2205" s="7" t="s">
        <v>6155</v>
      </c>
    </row>
    <row r="2206" spans="1:2">
      <c r="A2206" s="6" t="s">
        <v>6156</v>
      </c>
      <c r="B2206" s="7" t="s">
        <v>6157</v>
      </c>
    </row>
    <row r="2207" spans="1:2">
      <c r="A2207" s="6" t="s">
        <v>6158</v>
      </c>
      <c r="B2207" s="7" t="s">
        <v>6159</v>
      </c>
    </row>
    <row r="2208" spans="1:2">
      <c r="A2208" s="6" t="s">
        <v>6160</v>
      </c>
      <c r="B2208" s="7" t="s">
        <v>6161</v>
      </c>
    </row>
    <row r="2209" spans="1:2">
      <c r="A2209" s="6" t="s">
        <v>6162</v>
      </c>
      <c r="B2209" s="7" t="s">
        <v>6163</v>
      </c>
    </row>
    <row r="2210" spans="1:2">
      <c r="A2210" s="6" t="s">
        <v>6164</v>
      </c>
      <c r="B2210" s="7" t="s">
        <v>6165</v>
      </c>
    </row>
    <row r="2211" spans="1:2">
      <c r="A2211" s="6" t="s">
        <v>6166</v>
      </c>
      <c r="B2211" s="7" t="s">
        <v>6167</v>
      </c>
    </row>
    <row r="2212" spans="1:2">
      <c r="A2212" s="6" t="s">
        <v>6168</v>
      </c>
      <c r="B2212" s="7" t="s">
        <v>6169</v>
      </c>
    </row>
    <row r="2213" spans="1:2">
      <c r="A2213" s="6" t="s">
        <v>6170</v>
      </c>
      <c r="B2213" s="7" t="s">
        <v>6171</v>
      </c>
    </row>
    <row r="2214" spans="1:2">
      <c r="A2214" s="6" t="s">
        <v>6172</v>
      </c>
      <c r="B2214" s="7" t="s">
        <v>6173</v>
      </c>
    </row>
    <row r="2215" spans="1:2">
      <c r="A2215" s="6" t="s">
        <v>6174</v>
      </c>
      <c r="B2215" s="7" t="s">
        <v>6175</v>
      </c>
    </row>
    <row r="2216" spans="1:2">
      <c r="A2216" s="6" t="s">
        <v>6176</v>
      </c>
      <c r="B2216" s="7" t="s">
        <v>6177</v>
      </c>
    </row>
    <row r="2217" spans="1:2">
      <c r="A2217" s="6" t="s">
        <v>6178</v>
      </c>
      <c r="B2217" s="7" t="s">
        <v>6179</v>
      </c>
    </row>
    <row r="2218" spans="1:2">
      <c r="A2218" s="6" t="s">
        <v>6180</v>
      </c>
      <c r="B2218" s="7" t="s">
        <v>6181</v>
      </c>
    </row>
    <row r="2219" spans="1:2">
      <c r="A2219" s="6" t="s">
        <v>6182</v>
      </c>
      <c r="B2219" s="7" t="s">
        <v>6183</v>
      </c>
    </row>
    <row r="2220" spans="1:2">
      <c r="A2220" s="6" t="s">
        <v>6184</v>
      </c>
      <c r="B2220" s="7" t="s">
        <v>6185</v>
      </c>
    </row>
    <row r="2221" spans="1:2">
      <c r="A2221" s="6" t="s">
        <v>6186</v>
      </c>
      <c r="B2221" s="7" t="s">
        <v>6187</v>
      </c>
    </row>
    <row r="2222" spans="1:2">
      <c r="A2222" s="6" t="s">
        <v>6188</v>
      </c>
      <c r="B2222" s="7" t="s">
        <v>6189</v>
      </c>
    </row>
    <row r="2223" spans="1:2">
      <c r="A2223" s="6" t="s">
        <v>6190</v>
      </c>
      <c r="B2223" s="7" t="s">
        <v>6191</v>
      </c>
    </row>
    <row r="2224" spans="1:2">
      <c r="A2224" s="6" t="s">
        <v>6192</v>
      </c>
      <c r="B2224" s="7" t="s">
        <v>6193</v>
      </c>
    </row>
    <row r="2225" spans="1:2">
      <c r="A2225" s="6" t="s">
        <v>6194</v>
      </c>
      <c r="B2225" s="7" t="s">
        <v>6195</v>
      </c>
    </row>
    <row r="2226" spans="1:2">
      <c r="A2226" s="6" t="s">
        <v>6196</v>
      </c>
      <c r="B2226" s="7" t="s">
        <v>6197</v>
      </c>
    </row>
    <row r="2227" spans="1:2">
      <c r="A2227" s="6" t="s">
        <v>6198</v>
      </c>
      <c r="B2227" s="7" t="s">
        <v>6199</v>
      </c>
    </row>
    <row r="2228" spans="1:2">
      <c r="A2228" s="6" t="s">
        <v>6200</v>
      </c>
      <c r="B2228" s="7" t="s">
        <v>6201</v>
      </c>
    </row>
    <row r="2229" spans="1:2">
      <c r="A2229" s="6" t="s">
        <v>6202</v>
      </c>
      <c r="B2229" s="7" t="s">
        <v>6203</v>
      </c>
    </row>
    <row r="2230" spans="1:2">
      <c r="A2230" s="6" t="s">
        <v>6204</v>
      </c>
      <c r="B2230" s="7" t="s">
        <v>6205</v>
      </c>
    </row>
    <row r="2231" spans="1:2">
      <c r="A2231" s="6" t="s">
        <v>6206</v>
      </c>
      <c r="B2231" s="7" t="s">
        <v>6207</v>
      </c>
    </row>
    <row r="2232" spans="1:2">
      <c r="A2232" s="6" t="s">
        <v>6208</v>
      </c>
      <c r="B2232" s="7" t="s">
        <v>6209</v>
      </c>
    </row>
    <row r="2233" spans="1:2">
      <c r="A2233" s="6" t="s">
        <v>6210</v>
      </c>
      <c r="B2233" s="7" t="s">
        <v>6211</v>
      </c>
    </row>
    <row r="2234" spans="1:2">
      <c r="A2234" s="6" t="s">
        <v>6212</v>
      </c>
      <c r="B2234" s="7" t="s">
        <v>6213</v>
      </c>
    </row>
    <row r="2235" spans="1:2">
      <c r="A2235" s="6" t="s">
        <v>6214</v>
      </c>
      <c r="B2235" s="7" t="s">
        <v>6215</v>
      </c>
    </row>
    <row r="2236" spans="1:2">
      <c r="A2236" s="6" t="s">
        <v>6216</v>
      </c>
      <c r="B2236" s="7" t="s">
        <v>6217</v>
      </c>
    </row>
    <row r="2237" spans="1:2">
      <c r="A2237" s="6" t="s">
        <v>6218</v>
      </c>
      <c r="B2237" s="7" t="s">
        <v>6219</v>
      </c>
    </row>
    <row r="2238" spans="1:2">
      <c r="A2238" s="6" t="s">
        <v>6220</v>
      </c>
      <c r="B2238" s="7" t="s">
        <v>6221</v>
      </c>
    </row>
    <row r="2239" spans="1:2">
      <c r="A2239" s="6" t="s">
        <v>6222</v>
      </c>
      <c r="B2239" s="7" t="s">
        <v>6223</v>
      </c>
    </row>
    <row r="2240" spans="1:2">
      <c r="A2240" s="6" t="s">
        <v>6224</v>
      </c>
      <c r="B2240" s="7" t="s">
        <v>6225</v>
      </c>
    </row>
    <row r="2241" spans="1:2">
      <c r="A2241" s="6" t="s">
        <v>6226</v>
      </c>
      <c r="B2241" s="7" t="s">
        <v>6227</v>
      </c>
    </row>
    <row r="2242" spans="1:2">
      <c r="A2242" s="6" t="s">
        <v>6228</v>
      </c>
      <c r="B2242" s="7" t="s">
        <v>6229</v>
      </c>
    </row>
    <row r="2243" spans="1:2">
      <c r="A2243" s="6" t="s">
        <v>6230</v>
      </c>
      <c r="B2243" s="7" t="s">
        <v>6231</v>
      </c>
    </row>
    <row r="2244" spans="1:2">
      <c r="A2244" s="6" t="s">
        <v>6232</v>
      </c>
      <c r="B2244" s="7" t="s">
        <v>6233</v>
      </c>
    </row>
    <row r="2245" spans="1:2">
      <c r="A2245" s="6" t="s">
        <v>6234</v>
      </c>
      <c r="B2245" s="7" t="s">
        <v>6235</v>
      </c>
    </row>
    <row r="2246" spans="1:2">
      <c r="A2246" s="6" t="s">
        <v>6236</v>
      </c>
      <c r="B2246" s="7" t="s">
        <v>6237</v>
      </c>
    </row>
    <row r="2247" spans="1:2">
      <c r="A2247" s="6" t="s">
        <v>6238</v>
      </c>
      <c r="B2247" s="7" t="s">
        <v>6239</v>
      </c>
    </row>
    <row r="2248" spans="1:2">
      <c r="A2248" s="6" t="s">
        <v>6240</v>
      </c>
      <c r="B2248" s="7" t="s">
        <v>6241</v>
      </c>
    </row>
    <row r="2249" spans="1:2">
      <c r="A2249" s="6" t="s">
        <v>6242</v>
      </c>
      <c r="B2249" s="7" t="s">
        <v>6243</v>
      </c>
    </row>
    <row r="2250" spans="1:2">
      <c r="A2250" s="6" t="s">
        <v>6244</v>
      </c>
      <c r="B2250" s="7" t="s">
        <v>6245</v>
      </c>
    </row>
    <row r="2251" spans="1:2">
      <c r="A2251" s="6" t="s">
        <v>6246</v>
      </c>
      <c r="B2251" s="7" t="s">
        <v>6247</v>
      </c>
    </row>
    <row r="2252" spans="1:2">
      <c r="A2252" s="6" t="s">
        <v>6248</v>
      </c>
      <c r="B2252" s="7" t="s">
        <v>6249</v>
      </c>
    </row>
    <row r="2253" spans="1:2">
      <c r="A2253" s="6" t="s">
        <v>6250</v>
      </c>
      <c r="B2253" s="7" t="s">
        <v>6251</v>
      </c>
    </row>
    <row r="2254" spans="1:2">
      <c r="A2254" s="6" t="s">
        <v>6252</v>
      </c>
      <c r="B2254" s="7" t="s">
        <v>6253</v>
      </c>
    </row>
    <row r="2255" spans="1:2">
      <c r="A2255" s="6" t="s">
        <v>6254</v>
      </c>
      <c r="B2255" s="7" t="s">
        <v>6255</v>
      </c>
    </row>
    <row r="2256" spans="1:2">
      <c r="A2256" s="6" t="s">
        <v>6256</v>
      </c>
      <c r="B2256" s="7" t="s">
        <v>6257</v>
      </c>
    </row>
    <row r="2257" spans="1:2">
      <c r="A2257" s="6" t="s">
        <v>6258</v>
      </c>
      <c r="B2257" s="7" t="s">
        <v>6259</v>
      </c>
    </row>
    <row r="2258" spans="1:2">
      <c r="A2258" s="6" t="s">
        <v>6260</v>
      </c>
      <c r="B2258" s="7" t="s">
        <v>6261</v>
      </c>
    </row>
    <row r="2259" spans="1:2">
      <c r="A2259" s="6" t="s">
        <v>6262</v>
      </c>
      <c r="B2259" s="7" t="s">
        <v>6263</v>
      </c>
    </row>
    <row r="2260" spans="1:2">
      <c r="A2260" s="6" t="s">
        <v>6264</v>
      </c>
      <c r="B2260" s="7" t="s">
        <v>6265</v>
      </c>
    </row>
    <row r="2261" spans="1:2">
      <c r="A2261" s="6" t="s">
        <v>6266</v>
      </c>
      <c r="B2261" s="7" t="s">
        <v>6267</v>
      </c>
    </row>
    <row r="2262" spans="1:2">
      <c r="A2262" s="6" t="s">
        <v>6268</v>
      </c>
      <c r="B2262" s="7" t="s">
        <v>6269</v>
      </c>
    </row>
    <row r="2263" spans="1:2">
      <c r="A2263" s="6" t="s">
        <v>6270</v>
      </c>
      <c r="B2263" s="7" t="s">
        <v>6271</v>
      </c>
    </row>
    <row r="2264" spans="1:2">
      <c r="A2264" s="6" t="s">
        <v>6272</v>
      </c>
      <c r="B2264" s="7" t="s">
        <v>6273</v>
      </c>
    </row>
    <row r="2265" spans="1:2">
      <c r="A2265" s="6" t="s">
        <v>6274</v>
      </c>
      <c r="B2265" s="7" t="s">
        <v>6275</v>
      </c>
    </row>
    <row r="2266" spans="1:2">
      <c r="A2266" s="6" t="s">
        <v>6276</v>
      </c>
      <c r="B2266" s="7" t="s">
        <v>6277</v>
      </c>
    </row>
    <row r="2267" spans="1:2">
      <c r="A2267" s="6" t="s">
        <v>6278</v>
      </c>
      <c r="B2267" s="7" t="s">
        <v>6279</v>
      </c>
    </row>
    <row r="2268" spans="1:2">
      <c r="A2268" s="6" t="s">
        <v>6280</v>
      </c>
      <c r="B2268" s="7" t="s">
        <v>6281</v>
      </c>
    </row>
    <row r="2269" spans="1:2">
      <c r="A2269" s="6" t="s">
        <v>6282</v>
      </c>
      <c r="B2269" s="7" t="s">
        <v>6283</v>
      </c>
    </row>
    <row r="2270" spans="1:2">
      <c r="A2270" s="6" t="s">
        <v>6284</v>
      </c>
      <c r="B2270" s="7" t="s">
        <v>6285</v>
      </c>
    </row>
    <row r="2271" spans="1:2">
      <c r="A2271" s="6" t="s">
        <v>6286</v>
      </c>
      <c r="B2271" s="7" t="s">
        <v>6287</v>
      </c>
    </row>
    <row r="2272" spans="1:2">
      <c r="A2272" s="6" t="s">
        <v>6288</v>
      </c>
      <c r="B2272" s="7" t="s">
        <v>6289</v>
      </c>
    </row>
    <row r="2273" spans="1:2">
      <c r="A2273" s="6" t="s">
        <v>6290</v>
      </c>
      <c r="B2273" s="7" t="s">
        <v>6291</v>
      </c>
    </row>
    <row r="2274" spans="1:2">
      <c r="A2274" s="6" t="s">
        <v>6292</v>
      </c>
      <c r="B2274" s="7" t="s">
        <v>6293</v>
      </c>
    </row>
    <row r="2275" spans="1:2">
      <c r="A2275" s="6" t="s">
        <v>6294</v>
      </c>
      <c r="B2275" s="7" t="s">
        <v>6295</v>
      </c>
    </row>
    <row r="2276" spans="1:2">
      <c r="A2276" s="6" t="s">
        <v>6296</v>
      </c>
      <c r="B2276" s="7" t="s">
        <v>6297</v>
      </c>
    </row>
    <row r="2277" spans="1:2">
      <c r="A2277" s="6" t="s">
        <v>6298</v>
      </c>
      <c r="B2277" s="7" t="s">
        <v>6299</v>
      </c>
    </row>
    <row r="2278" spans="1:2">
      <c r="A2278" s="6" t="s">
        <v>6300</v>
      </c>
      <c r="B2278" s="7" t="s">
        <v>6301</v>
      </c>
    </row>
    <row r="2279" spans="1:2">
      <c r="A2279" s="6" t="s">
        <v>6302</v>
      </c>
      <c r="B2279" s="7" t="s">
        <v>6303</v>
      </c>
    </row>
    <row r="2280" spans="1:2">
      <c r="A2280" s="6" t="s">
        <v>6304</v>
      </c>
      <c r="B2280" s="7" t="s">
        <v>6305</v>
      </c>
    </row>
    <row r="2281" spans="1:2">
      <c r="A2281" s="6" t="s">
        <v>6306</v>
      </c>
      <c r="B2281" s="7" t="s">
        <v>6307</v>
      </c>
    </row>
    <row r="2282" spans="1:2">
      <c r="A2282" s="6" t="s">
        <v>6308</v>
      </c>
      <c r="B2282" s="7" t="s">
        <v>6309</v>
      </c>
    </row>
    <row r="2283" spans="1:2">
      <c r="A2283" s="6" t="s">
        <v>6310</v>
      </c>
      <c r="B2283" s="7" t="s">
        <v>6311</v>
      </c>
    </row>
    <row r="2284" spans="1:2">
      <c r="A2284" s="6" t="s">
        <v>6312</v>
      </c>
      <c r="B2284" s="7" t="s">
        <v>6313</v>
      </c>
    </row>
    <row r="2285" spans="1:2">
      <c r="A2285" s="6" t="s">
        <v>6314</v>
      </c>
      <c r="B2285" s="7" t="s">
        <v>6315</v>
      </c>
    </row>
    <row r="2286" spans="1:2">
      <c r="A2286" s="6" t="s">
        <v>6316</v>
      </c>
      <c r="B2286" s="7" t="s">
        <v>6317</v>
      </c>
    </row>
    <row r="2287" spans="1:2">
      <c r="A2287" s="6" t="s">
        <v>6318</v>
      </c>
      <c r="B2287" s="7" t="s">
        <v>6319</v>
      </c>
    </row>
    <row r="2288" spans="1:2">
      <c r="A2288" s="6" t="s">
        <v>6320</v>
      </c>
      <c r="B2288" s="7" t="s">
        <v>6321</v>
      </c>
    </row>
    <row r="2289" spans="1:2">
      <c r="A2289" s="6" t="s">
        <v>6322</v>
      </c>
      <c r="B2289" s="7" t="s">
        <v>6323</v>
      </c>
    </row>
    <row r="2290" spans="1:2">
      <c r="A2290" s="6" t="s">
        <v>6324</v>
      </c>
      <c r="B2290" s="7" t="s">
        <v>6325</v>
      </c>
    </row>
    <row r="2291" spans="1:2">
      <c r="A2291" s="6" t="s">
        <v>6326</v>
      </c>
      <c r="B2291" s="7" t="s">
        <v>6327</v>
      </c>
    </row>
    <row r="2292" spans="1:2">
      <c r="A2292" s="6" t="s">
        <v>6328</v>
      </c>
      <c r="B2292" s="7" t="s">
        <v>6329</v>
      </c>
    </row>
    <row r="2293" spans="1:2">
      <c r="A2293" s="6" t="s">
        <v>6330</v>
      </c>
      <c r="B2293" s="7" t="s">
        <v>6331</v>
      </c>
    </row>
    <row r="2294" spans="1:2">
      <c r="A2294" s="6" t="s">
        <v>6332</v>
      </c>
      <c r="B2294" s="7" t="s">
        <v>6333</v>
      </c>
    </row>
    <row r="2295" spans="1:2">
      <c r="A2295" s="6" t="s">
        <v>6334</v>
      </c>
      <c r="B2295" s="7" t="s">
        <v>6335</v>
      </c>
    </row>
    <row r="2296" spans="1:2">
      <c r="A2296" s="6" t="s">
        <v>6336</v>
      </c>
      <c r="B2296" s="7" t="s">
        <v>6337</v>
      </c>
    </row>
    <row r="2297" spans="1:2">
      <c r="A2297" s="6" t="s">
        <v>6338</v>
      </c>
      <c r="B2297" s="7" t="s">
        <v>6339</v>
      </c>
    </row>
    <row r="2298" spans="1:2">
      <c r="A2298" s="6" t="s">
        <v>6340</v>
      </c>
      <c r="B2298" s="7" t="s">
        <v>6341</v>
      </c>
    </row>
    <row r="2299" spans="1:2">
      <c r="A2299" s="6" t="s">
        <v>6342</v>
      </c>
      <c r="B2299" s="7" t="s">
        <v>6343</v>
      </c>
    </row>
    <row r="2300" spans="1:2">
      <c r="A2300" s="6" t="s">
        <v>6344</v>
      </c>
      <c r="B2300" s="7" t="s">
        <v>6345</v>
      </c>
    </row>
    <row r="2301" spans="1:2">
      <c r="A2301" s="6" t="s">
        <v>6346</v>
      </c>
      <c r="B2301" s="7" t="s">
        <v>6347</v>
      </c>
    </row>
    <row r="2302" spans="1:2">
      <c r="A2302" s="6" t="s">
        <v>6348</v>
      </c>
      <c r="B2302" s="7" t="s">
        <v>6349</v>
      </c>
    </row>
    <row r="2303" spans="1:2">
      <c r="A2303" s="6" t="s">
        <v>6350</v>
      </c>
      <c r="B2303" s="7" t="s">
        <v>6351</v>
      </c>
    </row>
    <row r="2304" spans="1:2">
      <c r="A2304" s="6" t="s">
        <v>6352</v>
      </c>
      <c r="B2304" s="7" t="s">
        <v>6353</v>
      </c>
    </row>
    <row r="2305" spans="1:2">
      <c r="A2305" s="6" t="s">
        <v>6354</v>
      </c>
      <c r="B2305" s="7" t="s">
        <v>6355</v>
      </c>
    </row>
    <row r="2306" spans="1:2">
      <c r="A2306" s="6" t="s">
        <v>6356</v>
      </c>
      <c r="B2306" s="7" t="s">
        <v>6357</v>
      </c>
    </row>
    <row r="2307" spans="1:2">
      <c r="A2307" s="6" t="s">
        <v>6358</v>
      </c>
      <c r="B2307" s="7" t="s">
        <v>6359</v>
      </c>
    </row>
    <row r="2308" spans="1:2">
      <c r="A2308" s="6" t="s">
        <v>6360</v>
      </c>
      <c r="B2308" s="7" t="s">
        <v>6361</v>
      </c>
    </row>
    <row r="2309" spans="1:2">
      <c r="A2309" s="6" t="s">
        <v>6362</v>
      </c>
      <c r="B2309" s="7" t="s">
        <v>6363</v>
      </c>
    </row>
    <row r="2310" spans="1:2">
      <c r="A2310" s="6" t="s">
        <v>6364</v>
      </c>
      <c r="B2310" s="7" t="s">
        <v>6365</v>
      </c>
    </row>
    <row r="2311" spans="1:2">
      <c r="A2311" s="6" t="s">
        <v>6366</v>
      </c>
      <c r="B2311" s="7" t="s">
        <v>6367</v>
      </c>
    </row>
    <row r="2312" spans="1:2">
      <c r="A2312" s="6" t="s">
        <v>6368</v>
      </c>
      <c r="B2312" s="7" t="s">
        <v>6369</v>
      </c>
    </row>
    <row r="2313" spans="1:2">
      <c r="A2313" s="6" t="s">
        <v>6370</v>
      </c>
      <c r="B2313" s="7" t="s">
        <v>6371</v>
      </c>
    </row>
    <row r="2314" spans="1:2">
      <c r="A2314" s="6" t="s">
        <v>6372</v>
      </c>
      <c r="B2314" s="7" t="s">
        <v>6373</v>
      </c>
    </row>
    <row r="2315" spans="1:2">
      <c r="A2315" s="6" t="s">
        <v>6374</v>
      </c>
      <c r="B2315" s="7" t="s">
        <v>6375</v>
      </c>
    </row>
    <row r="2316" spans="1:2">
      <c r="A2316" s="6" t="s">
        <v>6376</v>
      </c>
      <c r="B2316" s="7" t="s">
        <v>6377</v>
      </c>
    </row>
    <row r="2317" spans="1:2">
      <c r="A2317" s="6" t="s">
        <v>6378</v>
      </c>
      <c r="B2317" s="7" t="s">
        <v>6379</v>
      </c>
    </row>
    <row r="2318" spans="1:2">
      <c r="A2318" s="6" t="s">
        <v>6380</v>
      </c>
      <c r="B2318" s="7" t="s">
        <v>6381</v>
      </c>
    </row>
    <row r="2319" spans="1:2">
      <c r="A2319" s="6" t="s">
        <v>6382</v>
      </c>
      <c r="B2319" s="7" t="s">
        <v>6383</v>
      </c>
    </row>
    <row r="2320" spans="1:2">
      <c r="A2320" s="6" t="s">
        <v>6384</v>
      </c>
      <c r="B2320" s="7" t="s">
        <v>6385</v>
      </c>
    </row>
    <row r="2321" spans="1:2">
      <c r="A2321" s="6" t="s">
        <v>6386</v>
      </c>
      <c r="B2321" s="7" t="s">
        <v>6387</v>
      </c>
    </row>
    <row r="2322" spans="1:2">
      <c r="A2322" s="6" t="s">
        <v>6388</v>
      </c>
      <c r="B2322" s="7" t="s">
        <v>6389</v>
      </c>
    </row>
    <row r="2323" spans="1:2">
      <c r="A2323" s="6" t="s">
        <v>6390</v>
      </c>
      <c r="B2323" s="7" t="s">
        <v>6391</v>
      </c>
    </row>
    <row r="2324" spans="1:2">
      <c r="A2324" s="6" t="s">
        <v>6392</v>
      </c>
      <c r="B2324" s="7" t="s">
        <v>6393</v>
      </c>
    </row>
    <row r="2325" spans="1:2">
      <c r="A2325" s="6" t="s">
        <v>6394</v>
      </c>
      <c r="B2325" s="7" t="s">
        <v>6395</v>
      </c>
    </row>
    <row r="2326" spans="1:2">
      <c r="A2326" s="6" t="s">
        <v>6396</v>
      </c>
      <c r="B2326" s="7" t="s">
        <v>6397</v>
      </c>
    </row>
    <row r="2327" spans="1:2">
      <c r="A2327" s="6" t="s">
        <v>6398</v>
      </c>
      <c r="B2327" s="7" t="s">
        <v>6399</v>
      </c>
    </row>
    <row r="2328" spans="1:2">
      <c r="A2328" s="6" t="s">
        <v>6400</v>
      </c>
      <c r="B2328" s="7" t="s">
        <v>6401</v>
      </c>
    </row>
    <row r="2329" spans="1:2">
      <c r="A2329" s="6" t="s">
        <v>6402</v>
      </c>
      <c r="B2329" s="7" t="s">
        <v>6403</v>
      </c>
    </row>
    <row r="2330" spans="1:2">
      <c r="A2330" s="6" t="s">
        <v>6404</v>
      </c>
      <c r="B2330" s="7" t="s">
        <v>6405</v>
      </c>
    </row>
    <row r="2331" spans="1:2">
      <c r="A2331" s="6" t="s">
        <v>6406</v>
      </c>
      <c r="B2331" s="7" t="s">
        <v>6407</v>
      </c>
    </row>
    <row r="2332" spans="1:2">
      <c r="A2332" s="6" t="s">
        <v>6408</v>
      </c>
      <c r="B2332" s="7" t="s">
        <v>6409</v>
      </c>
    </row>
    <row r="2333" spans="1:2">
      <c r="A2333" s="6" t="s">
        <v>6410</v>
      </c>
      <c r="B2333" s="7" t="s">
        <v>6411</v>
      </c>
    </row>
    <row r="2334" spans="1:2">
      <c r="A2334" s="6" t="s">
        <v>6412</v>
      </c>
      <c r="B2334" s="7" t="s">
        <v>6413</v>
      </c>
    </row>
    <row r="2335" spans="1:2">
      <c r="A2335" s="6" t="s">
        <v>6414</v>
      </c>
      <c r="B2335" s="7" t="s">
        <v>6415</v>
      </c>
    </row>
    <row r="2336" spans="1:2">
      <c r="A2336" s="6" t="s">
        <v>6416</v>
      </c>
      <c r="B2336" s="7" t="s">
        <v>6417</v>
      </c>
    </row>
    <row r="2337" spans="1:2">
      <c r="A2337" s="6" t="s">
        <v>6418</v>
      </c>
      <c r="B2337" s="7" t="s">
        <v>6419</v>
      </c>
    </row>
    <row r="2338" spans="1:2">
      <c r="A2338" s="6" t="s">
        <v>6420</v>
      </c>
      <c r="B2338" s="7" t="s">
        <v>6421</v>
      </c>
    </row>
    <row r="2339" spans="1:2">
      <c r="A2339" s="6" t="s">
        <v>6422</v>
      </c>
      <c r="B2339" s="7" t="s">
        <v>6423</v>
      </c>
    </row>
    <row r="2340" spans="1:2">
      <c r="A2340" s="6" t="s">
        <v>6424</v>
      </c>
      <c r="B2340" s="7" t="s">
        <v>6425</v>
      </c>
    </row>
    <row r="2341" spans="1:2">
      <c r="A2341" s="6" t="s">
        <v>6426</v>
      </c>
      <c r="B2341" s="7" t="s">
        <v>6427</v>
      </c>
    </row>
    <row r="2342" spans="1:2">
      <c r="A2342" s="6" t="s">
        <v>6428</v>
      </c>
      <c r="B2342" s="7" t="s">
        <v>6429</v>
      </c>
    </row>
    <row r="2343" spans="1:2">
      <c r="A2343" s="6" t="s">
        <v>6430</v>
      </c>
      <c r="B2343" s="7" t="s">
        <v>6431</v>
      </c>
    </row>
    <row r="2344" spans="1:2">
      <c r="A2344" s="6" t="s">
        <v>6432</v>
      </c>
      <c r="B2344" s="7" t="s">
        <v>6433</v>
      </c>
    </row>
    <row r="2345" spans="1:2">
      <c r="A2345" s="6" t="s">
        <v>6434</v>
      </c>
      <c r="B2345" s="7" t="s">
        <v>6435</v>
      </c>
    </row>
    <row r="2346" spans="1:2">
      <c r="A2346" s="6" t="s">
        <v>6436</v>
      </c>
      <c r="B2346" s="7" t="s">
        <v>6437</v>
      </c>
    </row>
    <row r="2347" spans="1:2">
      <c r="A2347" s="6" t="s">
        <v>6438</v>
      </c>
      <c r="B2347" s="7" t="s">
        <v>6439</v>
      </c>
    </row>
    <row r="2348" spans="1:2">
      <c r="A2348" s="6" t="s">
        <v>6440</v>
      </c>
      <c r="B2348" s="7" t="s">
        <v>6441</v>
      </c>
    </row>
    <row r="2349" spans="1:2">
      <c r="A2349" s="6" t="s">
        <v>6442</v>
      </c>
      <c r="B2349" s="7" t="s">
        <v>6443</v>
      </c>
    </row>
    <row r="2350" spans="1:2">
      <c r="A2350" s="6" t="s">
        <v>6444</v>
      </c>
      <c r="B2350" s="7" t="s">
        <v>6445</v>
      </c>
    </row>
    <row r="2351" spans="1:2">
      <c r="A2351" s="6" t="s">
        <v>6446</v>
      </c>
      <c r="B2351" s="7" t="s">
        <v>6447</v>
      </c>
    </row>
    <row r="2352" spans="1:2">
      <c r="A2352" s="6" t="s">
        <v>6448</v>
      </c>
      <c r="B2352" s="7" t="s">
        <v>6449</v>
      </c>
    </row>
    <row r="2353" spans="1:2">
      <c r="A2353" s="6" t="s">
        <v>6450</v>
      </c>
      <c r="B2353" s="7" t="s">
        <v>6451</v>
      </c>
    </row>
    <row r="2354" spans="1:2">
      <c r="A2354" s="6" t="s">
        <v>6452</v>
      </c>
      <c r="B2354" s="7" t="s">
        <v>6453</v>
      </c>
    </row>
    <row r="2355" spans="1:2">
      <c r="A2355" s="6" t="s">
        <v>6454</v>
      </c>
      <c r="B2355" s="7" t="s">
        <v>6455</v>
      </c>
    </row>
    <row r="2356" spans="1:2">
      <c r="A2356" s="6" t="s">
        <v>6456</v>
      </c>
      <c r="B2356" s="7" t="s">
        <v>6457</v>
      </c>
    </row>
    <row r="2357" spans="1:2">
      <c r="A2357" s="6" t="s">
        <v>6458</v>
      </c>
      <c r="B2357" s="7" t="s">
        <v>6459</v>
      </c>
    </row>
    <row r="2358" spans="1:2">
      <c r="A2358" s="6" t="s">
        <v>6460</v>
      </c>
      <c r="B2358" s="7" t="s">
        <v>6461</v>
      </c>
    </row>
    <row r="2359" spans="1:2">
      <c r="A2359" s="6" t="s">
        <v>6462</v>
      </c>
      <c r="B2359" s="7" t="s">
        <v>6463</v>
      </c>
    </row>
    <row r="2360" spans="1:2">
      <c r="A2360" s="6" t="s">
        <v>6464</v>
      </c>
      <c r="B2360" s="7" t="s">
        <v>6465</v>
      </c>
    </row>
    <row r="2361" spans="1:2">
      <c r="A2361" s="6" t="s">
        <v>6466</v>
      </c>
      <c r="B2361" s="7" t="s">
        <v>6467</v>
      </c>
    </row>
    <row r="2362" spans="1:2">
      <c r="A2362" s="6" t="s">
        <v>6468</v>
      </c>
      <c r="B2362" s="7" t="s">
        <v>6469</v>
      </c>
    </row>
    <row r="2363" spans="1:2">
      <c r="A2363" s="6" t="s">
        <v>6470</v>
      </c>
      <c r="B2363" s="7" t="s">
        <v>6471</v>
      </c>
    </row>
    <row r="2364" spans="1:2">
      <c r="A2364" s="6" t="s">
        <v>6472</v>
      </c>
      <c r="B2364" s="7" t="s">
        <v>6473</v>
      </c>
    </row>
    <row r="2365" spans="1:2">
      <c r="A2365" s="6" t="s">
        <v>6474</v>
      </c>
      <c r="B2365" s="7" t="s">
        <v>6475</v>
      </c>
    </row>
    <row r="2366" spans="1:2">
      <c r="A2366" s="6" t="s">
        <v>6476</v>
      </c>
      <c r="B2366" s="7" t="s">
        <v>6477</v>
      </c>
    </row>
    <row r="2367" spans="1:2">
      <c r="A2367" s="6" t="s">
        <v>6478</v>
      </c>
      <c r="B2367" s="7" t="s">
        <v>6479</v>
      </c>
    </row>
    <row r="2368" spans="1:2">
      <c r="A2368" s="6" t="s">
        <v>6480</v>
      </c>
      <c r="B2368" s="7" t="s">
        <v>6481</v>
      </c>
    </row>
    <row r="2369" spans="1:2">
      <c r="A2369" s="6" t="s">
        <v>6482</v>
      </c>
      <c r="B2369" s="7" t="s">
        <v>6483</v>
      </c>
    </row>
    <row r="2370" spans="1:2">
      <c r="A2370" s="6" t="s">
        <v>6484</v>
      </c>
      <c r="B2370" s="7" t="s">
        <v>6485</v>
      </c>
    </row>
    <row r="2371" spans="1:2">
      <c r="A2371" s="6" t="s">
        <v>6486</v>
      </c>
      <c r="B2371" s="7" t="s">
        <v>6487</v>
      </c>
    </row>
    <row r="2372" spans="1:2">
      <c r="A2372" s="6" t="s">
        <v>6488</v>
      </c>
      <c r="B2372" s="7" t="s">
        <v>6489</v>
      </c>
    </row>
    <row r="2373" spans="1:2">
      <c r="A2373" s="6" t="s">
        <v>6490</v>
      </c>
      <c r="B2373" s="7" t="s">
        <v>6491</v>
      </c>
    </row>
    <row r="2374" spans="1:2">
      <c r="A2374" s="6" t="s">
        <v>6492</v>
      </c>
      <c r="B2374" s="7" t="s">
        <v>6493</v>
      </c>
    </row>
    <row r="2375" spans="1:2">
      <c r="A2375" s="6" t="s">
        <v>6494</v>
      </c>
      <c r="B2375" s="7" t="s">
        <v>6495</v>
      </c>
    </row>
    <row r="2376" spans="1:2">
      <c r="A2376" s="6" t="s">
        <v>6496</v>
      </c>
      <c r="B2376" s="7" t="s">
        <v>6497</v>
      </c>
    </row>
    <row r="2377" spans="1:2">
      <c r="A2377" s="6" t="s">
        <v>6498</v>
      </c>
      <c r="B2377" s="7" t="s">
        <v>6499</v>
      </c>
    </row>
    <row r="2378" spans="1:2">
      <c r="A2378" s="6" t="s">
        <v>6500</v>
      </c>
      <c r="B2378" s="7" t="s">
        <v>6501</v>
      </c>
    </row>
    <row r="2379" spans="1:2">
      <c r="A2379" s="6" t="s">
        <v>6502</v>
      </c>
      <c r="B2379" s="7" t="s">
        <v>6503</v>
      </c>
    </row>
    <row r="2380" spans="1:2">
      <c r="A2380" s="6" t="s">
        <v>6504</v>
      </c>
      <c r="B2380" s="7" t="s">
        <v>6505</v>
      </c>
    </row>
    <row r="2381" spans="1:2">
      <c r="A2381" s="6" t="s">
        <v>6506</v>
      </c>
      <c r="B2381" s="7" t="s">
        <v>6507</v>
      </c>
    </row>
    <row r="2382" spans="1:2">
      <c r="A2382" s="6" t="s">
        <v>6508</v>
      </c>
      <c r="B2382" s="7" t="s">
        <v>6509</v>
      </c>
    </row>
    <row r="2383" spans="1:2">
      <c r="A2383" s="6" t="s">
        <v>6510</v>
      </c>
      <c r="B2383" s="7" t="s">
        <v>6511</v>
      </c>
    </row>
    <row r="2384" spans="1:2">
      <c r="A2384" s="6" t="s">
        <v>6512</v>
      </c>
      <c r="B2384" s="7" t="s">
        <v>6513</v>
      </c>
    </row>
    <row r="2385" spans="1:2">
      <c r="A2385" s="6" t="s">
        <v>6514</v>
      </c>
      <c r="B2385" s="7" t="s">
        <v>6515</v>
      </c>
    </row>
    <row r="2386" spans="1:2">
      <c r="A2386" s="6" t="s">
        <v>6516</v>
      </c>
      <c r="B2386" s="7" t="s">
        <v>6517</v>
      </c>
    </row>
    <row r="2387" spans="1:2">
      <c r="A2387" s="6" t="s">
        <v>6518</v>
      </c>
      <c r="B2387" s="7" t="s">
        <v>6519</v>
      </c>
    </row>
    <row r="2388" spans="1:2">
      <c r="A2388" s="6" t="s">
        <v>6520</v>
      </c>
      <c r="B2388" s="7" t="s">
        <v>6521</v>
      </c>
    </row>
    <row r="2389" spans="1:2">
      <c r="A2389" s="6" t="s">
        <v>6522</v>
      </c>
      <c r="B2389" s="7" t="s">
        <v>6523</v>
      </c>
    </row>
    <row r="2390" spans="1:2">
      <c r="A2390" s="6" t="s">
        <v>6524</v>
      </c>
      <c r="B2390" s="7" t="s">
        <v>6525</v>
      </c>
    </row>
    <row r="2391" spans="1:2">
      <c r="A2391" s="6" t="s">
        <v>6526</v>
      </c>
      <c r="B2391" s="7" t="s">
        <v>6527</v>
      </c>
    </row>
    <row r="2392" spans="1:2">
      <c r="A2392" s="6" t="s">
        <v>6528</v>
      </c>
      <c r="B2392" s="7" t="s">
        <v>6529</v>
      </c>
    </row>
    <row r="2393" spans="1:2">
      <c r="A2393" s="6" t="s">
        <v>6530</v>
      </c>
      <c r="B2393" s="7" t="s">
        <v>6531</v>
      </c>
    </row>
    <row r="2394" spans="1:2">
      <c r="A2394" s="6" t="s">
        <v>6532</v>
      </c>
      <c r="B2394" s="7" t="s">
        <v>6533</v>
      </c>
    </row>
    <row r="2395" spans="1:2">
      <c r="A2395" s="6" t="s">
        <v>6534</v>
      </c>
      <c r="B2395" s="7" t="s">
        <v>6535</v>
      </c>
    </row>
    <row r="2396" spans="1:2">
      <c r="A2396" s="6" t="s">
        <v>6536</v>
      </c>
      <c r="B2396" s="7" t="s">
        <v>6537</v>
      </c>
    </row>
    <row r="2397" spans="1:2">
      <c r="A2397" s="6" t="s">
        <v>6538</v>
      </c>
      <c r="B2397" s="7" t="s">
        <v>6539</v>
      </c>
    </row>
    <row r="2398" spans="1:2">
      <c r="A2398" s="6" t="s">
        <v>6540</v>
      </c>
      <c r="B2398" s="7" t="s">
        <v>6541</v>
      </c>
    </row>
    <row r="2399" spans="1:2">
      <c r="A2399" s="6" t="s">
        <v>6542</v>
      </c>
      <c r="B2399" s="7" t="s">
        <v>6543</v>
      </c>
    </row>
    <row r="2400" spans="1:2">
      <c r="A2400" s="6" t="s">
        <v>6544</v>
      </c>
      <c r="B2400" s="7" t="s">
        <v>6545</v>
      </c>
    </row>
    <row r="2401" spans="1:2">
      <c r="A2401" s="6" t="s">
        <v>6546</v>
      </c>
      <c r="B2401" s="7" t="s">
        <v>6547</v>
      </c>
    </row>
    <row r="2402" spans="1:2">
      <c r="A2402" s="6" t="s">
        <v>6548</v>
      </c>
      <c r="B2402" s="7" t="s">
        <v>6549</v>
      </c>
    </row>
    <row r="2403" spans="1:2">
      <c r="A2403" s="6" t="s">
        <v>6550</v>
      </c>
      <c r="B2403" s="7" t="s">
        <v>6551</v>
      </c>
    </row>
    <row r="2404" spans="1:2">
      <c r="A2404" s="6" t="s">
        <v>6552</v>
      </c>
      <c r="B2404" s="7" t="s">
        <v>6553</v>
      </c>
    </row>
    <row r="2405" spans="1:2">
      <c r="A2405" s="6" t="s">
        <v>6554</v>
      </c>
      <c r="B2405" s="7" t="s">
        <v>6555</v>
      </c>
    </row>
    <row r="2406" spans="1:2">
      <c r="A2406" s="6" t="s">
        <v>6556</v>
      </c>
      <c r="B2406" s="7" t="s">
        <v>6557</v>
      </c>
    </row>
    <row r="2407" spans="1:2">
      <c r="A2407" s="6" t="s">
        <v>6558</v>
      </c>
      <c r="B2407" s="7" t="s">
        <v>6559</v>
      </c>
    </row>
    <row r="2408" spans="1:2">
      <c r="A2408" s="6" t="s">
        <v>6560</v>
      </c>
      <c r="B2408" s="7" t="s">
        <v>6561</v>
      </c>
    </row>
    <row r="2409" spans="1:2">
      <c r="A2409" s="6" t="s">
        <v>6562</v>
      </c>
      <c r="B2409" s="7" t="s">
        <v>6563</v>
      </c>
    </row>
    <row r="2410" spans="1:2">
      <c r="A2410" s="6" t="s">
        <v>6564</v>
      </c>
      <c r="B2410" s="7" t="s">
        <v>6565</v>
      </c>
    </row>
    <row r="2411" spans="1:2">
      <c r="A2411" s="6" t="s">
        <v>6566</v>
      </c>
      <c r="B2411" s="7" t="s">
        <v>6567</v>
      </c>
    </row>
    <row r="2412" spans="1:2">
      <c r="A2412" s="6" t="s">
        <v>6568</v>
      </c>
      <c r="B2412" s="7" t="s">
        <v>6569</v>
      </c>
    </row>
    <row r="2413" spans="1:2">
      <c r="A2413" s="6" t="s">
        <v>6570</v>
      </c>
      <c r="B2413" s="7" t="s">
        <v>6571</v>
      </c>
    </row>
    <row r="2414" spans="1:2">
      <c r="A2414" s="6" t="s">
        <v>6572</v>
      </c>
      <c r="B2414" s="7" t="s">
        <v>6573</v>
      </c>
    </row>
    <row r="2415" spans="1:2">
      <c r="A2415" s="6" t="s">
        <v>6574</v>
      </c>
      <c r="B2415" s="7" t="s">
        <v>6575</v>
      </c>
    </row>
    <row r="2416" spans="1:2">
      <c r="A2416" s="6" t="s">
        <v>6576</v>
      </c>
      <c r="B2416" s="7" t="s">
        <v>6577</v>
      </c>
    </row>
    <row r="2417" spans="1:2">
      <c r="A2417" s="6" t="s">
        <v>6578</v>
      </c>
      <c r="B2417" s="7" t="s">
        <v>6579</v>
      </c>
    </row>
    <row r="2418" spans="1:2">
      <c r="A2418" s="6" t="s">
        <v>6580</v>
      </c>
      <c r="B2418" s="7" t="s">
        <v>6581</v>
      </c>
    </row>
    <row r="2419" spans="1:2">
      <c r="A2419" s="6" t="s">
        <v>6582</v>
      </c>
      <c r="B2419" s="7" t="s">
        <v>6583</v>
      </c>
    </row>
    <row r="2420" spans="1:2">
      <c r="A2420" s="6" t="s">
        <v>6584</v>
      </c>
      <c r="B2420" s="7" t="s">
        <v>6585</v>
      </c>
    </row>
    <row r="2421" spans="1:2">
      <c r="A2421" s="6" t="s">
        <v>6586</v>
      </c>
      <c r="B2421" s="7" t="s">
        <v>6587</v>
      </c>
    </row>
    <row r="2422" spans="1:2">
      <c r="A2422" s="6" t="s">
        <v>6588</v>
      </c>
      <c r="B2422" s="7" t="s">
        <v>6589</v>
      </c>
    </row>
    <row r="2423" spans="1:2">
      <c r="A2423" s="6" t="s">
        <v>6590</v>
      </c>
      <c r="B2423" s="7" t="s">
        <v>6591</v>
      </c>
    </row>
    <row r="2424" spans="1:2">
      <c r="A2424" s="6" t="s">
        <v>6592</v>
      </c>
      <c r="B2424" s="7" t="s">
        <v>6593</v>
      </c>
    </row>
    <row r="2425" spans="1:2">
      <c r="A2425" s="6" t="s">
        <v>6594</v>
      </c>
      <c r="B2425" s="7" t="s">
        <v>6595</v>
      </c>
    </row>
    <row r="2426" spans="1:2">
      <c r="A2426" s="6" t="s">
        <v>6596</v>
      </c>
      <c r="B2426" s="7" t="s">
        <v>6597</v>
      </c>
    </row>
    <row r="2427" spans="1:2">
      <c r="A2427" s="6" t="s">
        <v>6598</v>
      </c>
      <c r="B2427" s="7" t="s">
        <v>6599</v>
      </c>
    </row>
    <row r="2428" spans="1:2">
      <c r="A2428" s="6" t="s">
        <v>6600</v>
      </c>
      <c r="B2428" s="7" t="s">
        <v>6601</v>
      </c>
    </row>
    <row r="2429" spans="1:2">
      <c r="A2429" s="6" t="s">
        <v>6602</v>
      </c>
      <c r="B2429" s="7" t="s">
        <v>6603</v>
      </c>
    </row>
    <row r="2430" spans="1:2">
      <c r="A2430" s="6" t="s">
        <v>6604</v>
      </c>
      <c r="B2430" s="7" t="s">
        <v>6605</v>
      </c>
    </row>
    <row r="2431" spans="1:2">
      <c r="A2431" s="6" t="s">
        <v>6606</v>
      </c>
      <c r="B2431" s="7" t="s">
        <v>6607</v>
      </c>
    </row>
    <row r="2432" spans="1:2">
      <c r="A2432" s="6" t="s">
        <v>6608</v>
      </c>
      <c r="B2432" s="7" t="s">
        <v>6609</v>
      </c>
    </row>
    <row r="2433" spans="1:2">
      <c r="A2433" s="6" t="s">
        <v>6610</v>
      </c>
      <c r="B2433" s="7" t="s">
        <v>6611</v>
      </c>
    </row>
    <row r="2434" spans="1:2">
      <c r="A2434" s="6" t="s">
        <v>6612</v>
      </c>
      <c r="B2434" s="7" t="s">
        <v>6613</v>
      </c>
    </row>
    <row r="2435" spans="1:2">
      <c r="A2435" s="6" t="s">
        <v>6614</v>
      </c>
      <c r="B2435" s="7" t="s">
        <v>6615</v>
      </c>
    </row>
    <row r="2436" spans="1:2">
      <c r="A2436" s="6" t="s">
        <v>6616</v>
      </c>
      <c r="B2436" s="7" t="s">
        <v>6617</v>
      </c>
    </row>
    <row r="2437" spans="1:2">
      <c r="A2437" s="6" t="s">
        <v>6618</v>
      </c>
      <c r="B2437" s="7" t="s">
        <v>6619</v>
      </c>
    </row>
    <row r="2438" spans="1:2">
      <c r="A2438" s="6" t="s">
        <v>6620</v>
      </c>
      <c r="B2438" s="7" t="s">
        <v>6621</v>
      </c>
    </row>
    <row r="2439" spans="1:2">
      <c r="A2439" s="6" t="s">
        <v>6622</v>
      </c>
      <c r="B2439" s="7" t="s">
        <v>6623</v>
      </c>
    </row>
    <row r="2440" spans="1:2">
      <c r="A2440" s="6" t="s">
        <v>6624</v>
      </c>
      <c r="B2440" s="7" t="s">
        <v>6625</v>
      </c>
    </row>
    <row r="2441" spans="1:2">
      <c r="A2441" s="6" t="s">
        <v>6626</v>
      </c>
      <c r="B2441" s="7" t="s">
        <v>6627</v>
      </c>
    </row>
    <row r="2442" spans="1:2">
      <c r="A2442" s="6" t="s">
        <v>6628</v>
      </c>
      <c r="B2442" s="7" t="s">
        <v>6629</v>
      </c>
    </row>
    <row r="2443" spans="1:2">
      <c r="A2443" s="6" t="s">
        <v>6630</v>
      </c>
      <c r="B2443" s="7" t="s">
        <v>6631</v>
      </c>
    </row>
    <row r="2444" spans="1:2">
      <c r="A2444" s="6" t="s">
        <v>6632</v>
      </c>
      <c r="B2444" s="7" t="s">
        <v>6633</v>
      </c>
    </row>
    <row r="2445" spans="1:2">
      <c r="A2445" s="6" t="s">
        <v>6634</v>
      </c>
      <c r="B2445" s="7" t="s">
        <v>6635</v>
      </c>
    </row>
    <row r="2446" spans="1:2">
      <c r="A2446" s="6" t="s">
        <v>6636</v>
      </c>
      <c r="B2446" s="7" t="s">
        <v>6637</v>
      </c>
    </row>
    <row r="2447" spans="1:2">
      <c r="A2447" s="6" t="s">
        <v>6638</v>
      </c>
      <c r="B2447" s="7" t="s">
        <v>6639</v>
      </c>
    </row>
    <row r="2448" spans="1:2">
      <c r="A2448" s="6" t="s">
        <v>6640</v>
      </c>
      <c r="B2448" s="7" t="s">
        <v>6641</v>
      </c>
    </row>
    <row r="2449" spans="1:2">
      <c r="A2449" s="6" t="s">
        <v>6642</v>
      </c>
      <c r="B2449" s="7" t="s">
        <v>6643</v>
      </c>
    </row>
    <row r="2450" spans="1:2">
      <c r="A2450" s="6" t="s">
        <v>6644</v>
      </c>
      <c r="B2450" s="7" t="s">
        <v>6645</v>
      </c>
    </row>
    <row r="2451" spans="1:2">
      <c r="A2451" s="6" t="s">
        <v>6646</v>
      </c>
      <c r="B2451" s="7" t="s">
        <v>6647</v>
      </c>
    </row>
    <row r="2452" spans="1:2">
      <c r="A2452" s="6" t="s">
        <v>6648</v>
      </c>
      <c r="B2452" s="7" t="s">
        <v>6649</v>
      </c>
    </row>
    <row r="2453" spans="1:2">
      <c r="A2453" s="6" t="s">
        <v>6650</v>
      </c>
      <c r="B2453" s="7" t="s">
        <v>6651</v>
      </c>
    </row>
    <row r="2454" spans="1:2">
      <c r="A2454" s="6" t="s">
        <v>6652</v>
      </c>
      <c r="B2454" s="7" t="s">
        <v>6653</v>
      </c>
    </row>
    <row r="2455" spans="1:2">
      <c r="A2455" s="6" t="s">
        <v>6654</v>
      </c>
      <c r="B2455" s="7" t="s">
        <v>6655</v>
      </c>
    </row>
    <row r="2456" spans="1:2">
      <c r="A2456" s="6" t="s">
        <v>6656</v>
      </c>
      <c r="B2456" s="7" t="s">
        <v>6657</v>
      </c>
    </row>
    <row r="2457" spans="1:2">
      <c r="A2457" s="6" t="s">
        <v>6658</v>
      </c>
      <c r="B2457" s="7" t="s">
        <v>6659</v>
      </c>
    </row>
    <row r="2458" spans="1:2">
      <c r="A2458" s="6" t="s">
        <v>6660</v>
      </c>
      <c r="B2458" s="7" t="s">
        <v>6661</v>
      </c>
    </row>
    <row r="2459" spans="1:2">
      <c r="A2459" s="6" t="s">
        <v>6662</v>
      </c>
      <c r="B2459" s="7" t="s">
        <v>6663</v>
      </c>
    </row>
    <row r="2460" spans="1:2">
      <c r="A2460" s="6" t="s">
        <v>6664</v>
      </c>
      <c r="B2460" s="7" t="s">
        <v>6665</v>
      </c>
    </row>
    <row r="2461" spans="1:2">
      <c r="A2461" s="6" t="s">
        <v>6666</v>
      </c>
      <c r="B2461" s="7" t="s">
        <v>6667</v>
      </c>
    </row>
    <row r="2462" spans="1:2">
      <c r="A2462" s="6" t="s">
        <v>6668</v>
      </c>
      <c r="B2462" s="7" t="s">
        <v>6669</v>
      </c>
    </row>
    <row r="2463" spans="1:2">
      <c r="A2463" s="6" t="s">
        <v>6670</v>
      </c>
      <c r="B2463" s="7" t="s">
        <v>6671</v>
      </c>
    </row>
    <row r="2464" spans="1:2">
      <c r="A2464" s="6" t="s">
        <v>6672</v>
      </c>
      <c r="B2464" s="7" t="s">
        <v>6673</v>
      </c>
    </row>
    <row r="2465" spans="1:2">
      <c r="A2465" s="6" t="s">
        <v>6674</v>
      </c>
      <c r="B2465" s="7" t="s">
        <v>6675</v>
      </c>
    </row>
    <row r="2466" spans="1:2">
      <c r="A2466" s="6" t="s">
        <v>6676</v>
      </c>
      <c r="B2466" s="7" t="s">
        <v>6677</v>
      </c>
    </row>
    <row r="2467" spans="1:2">
      <c r="A2467" s="6" t="s">
        <v>6678</v>
      </c>
      <c r="B2467" s="7" t="s">
        <v>6679</v>
      </c>
    </row>
    <row r="2468" spans="1:2">
      <c r="A2468" s="6" t="s">
        <v>6680</v>
      </c>
      <c r="B2468" s="7" t="s">
        <v>6681</v>
      </c>
    </row>
    <row r="2469" spans="1:2">
      <c r="A2469" s="6" t="s">
        <v>6682</v>
      </c>
      <c r="B2469" s="7" t="s">
        <v>6683</v>
      </c>
    </row>
    <row r="2470" spans="1:2">
      <c r="A2470" s="6" t="s">
        <v>6684</v>
      </c>
      <c r="B2470" s="7" t="s">
        <v>6685</v>
      </c>
    </row>
    <row r="2471" spans="1:2">
      <c r="A2471" s="6" t="s">
        <v>6686</v>
      </c>
      <c r="B2471" s="7" t="s">
        <v>6687</v>
      </c>
    </row>
    <row r="2472" spans="1:2">
      <c r="A2472" s="6" t="s">
        <v>6688</v>
      </c>
      <c r="B2472" s="7" t="s">
        <v>6689</v>
      </c>
    </row>
    <row r="2473" spans="1:2">
      <c r="A2473" s="6" t="s">
        <v>6690</v>
      </c>
      <c r="B2473" s="7" t="s">
        <v>6691</v>
      </c>
    </row>
    <row r="2474" spans="1:2">
      <c r="A2474" s="6" t="s">
        <v>6692</v>
      </c>
      <c r="B2474" s="7" t="s">
        <v>6693</v>
      </c>
    </row>
    <row r="2475" spans="1:2">
      <c r="A2475" s="6" t="s">
        <v>6694</v>
      </c>
      <c r="B2475" s="7" t="s">
        <v>6695</v>
      </c>
    </row>
    <row r="2476" spans="1:2">
      <c r="A2476" s="6" t="s">
        <v>6696</v>
      </c>
      <c r="B2476" s="7" t="s">
        <v>6697</v>
      </c>
    </row>
    <row r="2477" spans="1:2">
      <c r="A2477" s="6" t="s">
        <v>6698</v>
      </c>
      <c r="B2477" s="7" t="s">
        <v>6699</v>
      </c>
    </row>
    <row r="2478" spans="1:2">
      <c r="A2478" s="6" t="s">
        <v>6700</v>
      </c>
      <c r="B2478" s="7" t="s">
        <v>6701</v>
      </c>
    </row>
    <row r="2479" spans="1:2">
      <c r="A2479" s="6" t="s">
        <v>6702</v>
      </c>
      <c r="B2479" s="7" t="s">
        <v>6703</v>
      </c>
    </row>
    <row r="2480" spans="1:2">
      <c r="A2480" s="6" t="s">
        <v>6704</v>
      </c>
      <c r="B2480" s="7" t="s">
        <v>6705</v>
      </c>
    </row>
    <row r="2481" spans="1:2">
      <c r="A2481" s="6" t="s">
        <v>6706</v>
      </c>
      <c r="B2481" s="7" t="s">
        <v>6707</v>
      </c>
    </row>
    <row r="2482" spans="1:2">
      <c r="A2482" s="6" t="s">
        <v>6708</v>
      </c>
      <c r="B2482" s="7" t="s">
        <v>6709</v>
      </c>
    </row>
    <row r="2483" spans="1:2">
      <c r="A2483" s="6" t="s">
        <v>6710</v>
      </c>
      <c r="B2483" s="7" t="s">
        <v>6711</v>
      </c>
    </row>
    <row r="2484" spans="1:2">
      <c r="A2484" s="6" t="s">
        <v>6712</v>
      </c>
      <c r="B2484" s="7" t="s">
        <v>6713</v>
      </c>
    </row>
    <row r="2485" spans="1:2">
      <c r="A2485" s="6" t="s">
        <v>6714</v>
      </c>
      <c r="B2485" s="7" t="s">
        <v>6715</v>
      </c>
    </row>
    <row r="2486" spans="1:2">
      <c r="A2486" s="6" t="s">
        <v>6716</v>
      </c>
      <c r="B2486" s="7" t="s">
        <v>6717</v>
      </c>
    </row>
    <row r="2487" spans="1:2">
      <c r="A2487" s="6" t="s">
        <v>6718</v>
      </c>
      <c r="B2487" s="7" t="s">
        <v>6719</v>
      </c>
    </row>
    <row r="2488" spans="1:2">
      <c r="A2488" s="6" t="s">
        <v>6720</v>
      </c>
      <c r="B2488" s="7" t="s">
        <v>6721</v>
      </c>
    </row>
    <row r="2489" spans="1:2">
      <c r="A2489" s="6" t="s">
        <v>6722</v>
      </c>
      <c r="B2489" s="7" t="s">
        <v>6723</v>
      </c>
    </row>
    <row r="2490" spans="1:2">
      <c r="A2490" s="6" t="s">
        <v>6724</v>
      </c>
      <c r="B2490" s="7" t="s">
        <v>6725</v>
      </c>
    </row>
    <row r="2491" spans="1:2">
      <c r="A2491" s="6" t="s">
        <v>6726</v>
      </c>
      <c r="B2491" s="7" t="s">
        <v>6727</v>
      </c>
    </row>
    <row r="2492" spans="1:2">
      <c r="A2492" s="6" t="s">
        <v>6728</v>
      </c>
      <c r="B2492" s="7" t="s">
        <v>6729</v>
      </c>
    </row>
    <row r="2493" spans="1:2">
      <c r="A2493" s="6" t="s">
        <v>6730</v>
      </c>
      <c r="B2493" s="7" t="s">
        <v>6731</v>
      </c>
    </row>
    <row r="2494" spans="1:2">
      <c r="A2494" s="6" t="s">
        <v>6732</v>
      </c>
      <c r="B2494" s="7" t="s">
        <v>6733</v>
      </c>
    </row>
    <row r="2495" spans="1:2">
      <c r="A2495" s="6" t="s">
        <v>6734</v>
      </c>
      <c r="B2495" s="7" t="s">
        <v>6735</v>
      </c>
    </row>
    <row r="2496" spans="1:2">
      <c r="A2496" s="6" t="s">
        <v>6736</v>
      </c>
      <c r="B2496" s="7" t="s">
        <v>6737</v>
      </c>
    </row>
    <row r="2497" spans="1:2">
      <c r="A2497" s="6" t="s">
        <v>6738</v>
      </c>
      <c r="B2497" s="7" t="s">
        <v>6739</v>
      </c>
    </row>
    <row r="2498" spans="1:2">
      <c r="A2498" s="6" t="s">
        <v>6740</v>
      </c>
      <c r="B2498" s="7" t="s">
        <v>6741</v>
      </c>
    </row>
    <row r="2499" spans="1:2">
      <c r="A2499" s="6" t="s">
        <v>6742</v>
      </c>
      <c r="B2499" s="7" t="s">
        <v>6743</v>
      </c>
    </row>
    <row r="2500" spans="1:2">
      <c r="A2500" s="6" t="s">
        <v>6744</v>
      </c>
      <c r="B2500" s="7" t="s">
        <v>6745</v>
      </c>
    </row>
    <row r="2501" spans="1:2">
      <c r="A2501" s="6" t="s">
        <v>6746</v>
      </c>
      <c r="B2501" s="7" t="s">
        <v>6747</v>
      </c>
    </row>
    <row r="2502" spans="1:2">
      <c r="A2502" s="6" t="s">
        <v>6748</v>
      </c>
      <c r="B2502" s="7" t="s">
        <v>6749</v>
      </c>
    </row>
    <row r="2503" spans="1:2">
      <c r="A2503" s="6" t="s">
        <v>6750</v>
      </c>
      <c r="B2503" s="7" t="s">
        <v>6751</v>
      </c>
    </row>
    <row r="2504" spans="1:2">
      <c r="A2504" s="6" t="s">
        <v>6752</v>
      </c>
      <c r="B2504" s="7" t="s">
        <v>6753</v>
      </c>
    </row>
    <row r="2505" spans="1:2">
      <c r="A2505" s="6" t="s">
        <v>6754</v>
      </c>
      <c r="B2505" s="7" t="s">
        <v>6755</v>
      </c>
    </row>
    <row r="2506" spans="1:2">
      <c r="A2506" s="6" t="s">
        <v>6756</v>
      </c>
      <c r="B2506" s="7" t="s">
        <v>6757</v>
      </c>
    </row>
    <row r="2507" spans="1:2">
      <c r="A2507" s="6" t="s">
        <v>6758</v>
      </c>
      <c r="B2507" s="7" t="s">
        <v>6759</v>
      </c>
    </row>
    <row r="2508" spans="1:2">
      <c r="A2508" s="6" t="s">
        <v>6760</v>
      </c>
      <c r="B2508" s="7" t="s">
        <v>6761</v>
      </c>
    </row>
    <row r="2509" spans="1:2">
      <c r="A2509" s="6" t="s">
        <v>6762</v>
      </c>
      <c r="B2509" s="7" t="s">
        <v>6763</v>
      </c>
    </row>
    <row r="2510" spans="1:2">
      <c r="A2510" s="6" t="s">
        <v>6764</v>
      </c>
      <c r="B2510" s="7" t="s">
        <v>6765</v>
      </c>
    </row>
    <row r="2511" spans="1:2">
      <c r="A2511" s="6" t="s">
        <v>6766</v>
      </c>
      <c r="B2511" s="7" t="s">
        <v>6767</v>
      </c>
    </row>
    <row r="2512" spans="1:2">
      <c r="A2512" s="6" t="s">
        <v>6768</v>
      </c>
      <c r="B2512" s="7" t="s">
        <v>6769</v>
      </c>
    </row>
    <row r="2513" spans="1:2">
      <c r="A2513" s="6" t="s">
        <v>6770</v>
      </c>
      <c r="B2513" s="7" t="s">
        <v>6771</v>
      </c>
    </row>
    <row r="2514" spans="1:2">
      <c r="A2514" s="6" t="s">
        <v>6772</v>
      </c>
      <c r="B2514" s="7" t="s">
        <v>6773</v>
      </c>
    </row>
    <row r="2515" spans="1:2">
      <c r="A2515" s="6" t="s">
        <v>6774</v>
      </c>
      <c r="B2515" s="7" t="s">
        <v>6775</v>
      </c>
    </row>
    <row r="2516" spans="1:2">
      <c r="A2516" s="6" t="s">
        <v>6776</v>
      </c>
      <c r="B2516" s="7" t="s">
        <v>6777</v>
      </c>
    </row>
    <row r="2517" spans="1:2">
      <c r="A2517" s="6" t="s">
        <v>6778</v>
      </c>
      <c r="B2517" s="7" t="s">
        <v>6779</v>
      </c>
    </row>
    <row r="2518" spans="1:2">
      <c r="A2518" s="6" t="s">
        <v>6780</v>
      </c>
      <c r="B2518" s="7" t="s">
        <v>6781</v>
      </c>
    </row>
    <row r="2519" spans="1:2">
      <c r="A2519" s="6" t="s">
        <v>6782</v>
      </c>
      <c r="B2519" s="7" t="s">
        <v>6783</v>
      </c>
    </row>
    <row r="2520" spans="1:2">
      <c r="A2520" s="6" t="s">
        <v>6784</v>
      </c>
      <c r="B2520" s="7" t="s">
        <v>6785</v>
      </c>
    </row>
    <row r="2521" spans="1:2">
      <c r="A2521" s="6" t="s">
        <v>6786</v>
      </c>
      <c r="B2521" s="7" t="s">
        <v>6787</v>
      </c>
    </row>
    <row r="2522" spans="1:2">
      <c r="A2522" s="6" t="s">
        <v>6788</v>
      </c>
      <c r="B2522" s="7" t="s">
        <v>6789</v>
      </c>
    </row>
    <row r="2523" spans="1:2">
      <c r="A2523" s="6" t="s">
        <v>6790</v>
      </c>
      <c r="B2523" s="7" t="s">
        <v>6791</v>
      </c>
    </row>
    <row r="2524" spans="1:2">
      <c r="A2524" s="6" t="s">
        <v>6792</v>
      </c>
      <c r="B2524" s="7" t="s">
        <v>6793</v>
      </c>
    </row>
    <row r="2525" spans="1:2">
      <c r="A2525" s="6" t="s">
        <v>6794</v>
      </c>
      <c r="B2525" s="7" t="s">
        <v>6795</v>
      </c>
    </row>
    <row r="2526" spans="1:2">
      <c r="A2526" s="6" t="s">
        <v>6796</v>
      </c>
      <c r="B2526" s="7" t="s">
        <v>6797</v>
      </c>
    </row>
    <row r="2527" spans="1:2">
      <c r="A2527" s="6" t="s">
        <v>6798</v>
      </c>
      <c r="B2527" s="7" t="s">
        <v>6799</v>
      </c>
    </row>
    <row r="2528" spans="1:2">
      <c r="A2528" s="6" t="s">
        <v>6800</v>
      </c>
      <c r="B2528" s="7" t="s">
        <v>6801</v>
      </c>
    </row>
    <row r="2529" spans="1:2">
      <c r="A2529" s="6" t="s">
        <v>6802</v>
      </c>
      <c r="B2529" s="7" t="s">
        <v>6803</v>
      </c>
    </row>
    <row r="2530" spans="1:2">
      <c r="A2530" s="6" t="s">
        <v>6804</v>
      </c>
      <c r="B2530" s="7" t="s">
        <v>6805</v>
      </c>
    </row>
    <row r="2531" spans="1:2">
      <c r="A2531" s="6" t="s">
        <v>6806</v>
      </c>
      <c r="B2531" s="7" t="s">
        <v>6807</v>
      </c>
    </row>
    <row r="2532" spans="1:2">
      <c r="A2532" s="6" t="s">
        <v>6808</v>
      </c>
      <c r="B2532" s="7" t="s">
        <v>6809</v>
      </c>
    </row>
    <row r="2533" spans="1:2">
      <c r="A2533" s="6" t="s">
        <v>6810</v>
      </c>
      <c r="B2533" s="7" t="s">
        <v>6811</v>
      </c>
    </row>
    <row r="2534" spans="1:2">
      <c r="A2534" s="6" t="s">
        <v>6812</v>
      </c>
      <c r="B2534" s="7" t="s">
        <v>6813</v>
      </c>
    </row>
    <row r="2535" spans="1:2">
      <c r="A2535" s="6" t="s">
        <v>6814</v>
      </c>
      <c r="B2535" s="7" t="s">
        <v>6815</v>
      </c>
    </row>
    <row r="2536" spans="1:2">
      <c r="A2536" s="6" t="s">
        <v>6816</v>
      </c>
      <c r="B2536" s="7" t="s">
        <v>6817</v>
      </c>
    </row>
    <row r="2537" spans="1:2">
      <c r="A2537" s="6" t="s">
        <v>6818</v>
      </c>
      <c r="B2537" s="7" t="s">
        <v>6819</v>
      </c>
    </row>
    <row r="2538" spans="1:2">
      <c r="A2538" s="6" t="s">
        <v>6820</v>
      </c>
      <c r="B2538" s="7" t="s">
        <v>6821</v>
      </c>
    </row>
    <row r="2539" spans="1:2">
      <c r="A2539" s="6" t="s">
        <v>6822</v>
      </c>
      <c r="B2539" s="7" t="s">
        <v>6823</v>
      </c>
    </row>
    <row r="2540" spans="1:2">
      <c r="A2540" s="6" t="s">
        <v>6824</v>
      </c>
      <c r="B2540" s="7" t="s">
        <v>6825</v>
      </c>
    </row>
    <row r="2541" spans="1:2">
      <c r="A2541" s="6" t="s">
        <v>6826</v>
      </c>
      <c r="B2541" s="7" t="s">
        <v>6827</v>
      </c>
    </row>
    <row r="2542" spans="1:2">
      <c r="A2542" s="6" t="s">
        <v>6828</v>
      </c>
      <c r="B2542" s="7" t="s">
        <v>6829</v>
      </c>
    </row>
    <row r="2543" spans="1:2">
      <c r="A2543" s="6" t="s">
        <v>6830</v>
      </c>
      <c r="B2543" s="7" t="s">
        <v>6831</v>
      </c>
    </row>
    <row r="2544" spans="1:2">
      <c r="A2544" s="6" t="s">
        <v>6832</v>
      </c>
      <c r="B2544" s="7" t="s">
        <v>6833</v>
      </c>
    </row>
    <row r="2545" spans="1:2">
      <c r="A2545" s="6" t="s">
        <v>6834</v>
      </c>
      <c r="B2545" s="7" t="s">
        <v>6835</v>
      </c>
    </row>
    <row r="2546" spans="1:2">
      <c r="A2546" s="6" t="s">
        <v>6836</v>
      </c>
      <c r="B2546" s="7" t="s">
        <v>6837</v>
      </c>
    </row>
    <row r="2547" spans="1:2">
      <c r="A2547" s="6" t="s">
        <v>6838</v>
      </c>
      <c r="B2547" s="7" t="s">
        <v>6839</v>
      </c>
    </row>
    <row r="2548" spans="1:2">
      <c r="A2548" s="6" t="s">
        <v>6840</v>
      </c>
      <c r="B2548" s="7" t="s">
        <v>6841</v>
      </c>
    </row>
    <row r="2549" spans="1:2">
      <c r="A2549" s="6" t="s">
        <v>6842</v>
      </c>
      <c r="B2549" s="7" t="s">
        <v>6843</v>
      </c>
    </row>
    <row r="2550" spans="1:2">
      <c r="A2550" s="6" t="s">
        <v>6844</v>
      </c>
      <c r="B2550" s="7" t="s">
        <v>6845</v>
      </c>
    </row>
    <row r="2551" spans="1:2">
      <c r="A2551" s="6" t="s">
        <v>6846</v>
      </c>
      <c r="B2551" s="7" t="s">
        <v>6847</v>
      </c>
    </row>
    <row r="2552" spans="1:2">
      <c r="A2552" s="6" t="s">
        <v>6848</v>
      </c>
      <c r="B2552" s="7" t="s">
        <v>6849</v>
      </c>
    </row>
    <row r="2553" spans="1:2">
      <c r="A2553" s="6" t="s">
        <v>6850</v>
      </c>
      <c r="B2553" s="7" t="s">
        <v>6851</v>
      </c>
    </row>
    <row r="2554" spans="1:2">
      <c r="A2554" s="6" t="s">
        <v>6852</v>
      </c>
      <c r="B2554" s="7" t="s">
        <v>6853</v>
      </c>
    </row>
    <row r="2555" spans="1:2">
      <c r="A2555" s="6" t="s">
        <v>6854</v>
      </c>
      <c r="B2555" s="7" t="s">
        <v>6855</v>
      </c>
    </row>
    <row r="2556" spans="1:2">
      <c r="A2556" s="6" t="s">
        <v>6856</v>
      </c>
      <c r="B2556" s="7" t="s">
        <v>6857</v>
      </c>
    </row>
    <row r="2557" spans="1:2">
      <c r="A2557" s="6" t="s">
        <v>6858</v>
      </c>
      <c r="B2557" s="7" t="s">
        <v>6859</v>
      </c>
    </row>
    <row r="2558" spans="1:2">
      <c r="A2558" s="6" t="s">
        <v>6860</v>
      </c>
      <c r="B2558" s="7" t="s">
        <v>6861</v>
      </c>
    </row>
    <row r="2559" spans="1:2">
      <c r="A2559" s="6" t="s">
        <v>6862</v>
      </c>
      <c r="B2559" s="7" t="s">
        <v>6863</v>
      </c>
    </row>
    <row r="2560" spans="1:2">
      <c r="A2560" s="6" t="s">
        <v>6864</v>
      </c>
      <c r="B2560" s="7" t="s">
        <v>6865</v>
      </c>
    </row>
    <row r="2561" spans="1:2">
      <c r="A2561" s="6" t="s">
        <v>6866</v>
      </c>
      <c r="B2561" s="7" t="s">
        <v>6867</v>
      </c>
    </row>
    <row r="2562" spans="1:2">
      <c r="A2562" s="6" t="s">
        <v>6868</v>
      </c>
      <c r="B2562" s="7" t="s">
        <v>6869</v>
      </c>
    </row>
    <row r="2563" spans="1:2">
      <c r="A2563" s="6" t="s">
        <v>6870</v>
      </c>
      <c r="B2563" s="7" t="s">
        <v>6871</v>
      </c>
    </row>
    <row r="2564" spans="1:2">
      <c r="A2564" s="6" t="s">
        <v>6872</v>
      </c>
      <c r="B2564" s="7" t="s">
        <v>6873</v>
      </c>
    </row>
    <row r="2565" spans="1:2">
      <c r="A2565" s="6" t="s">
        <v>6874</v>
      </c>
      <c r="B2565" s="7" t="s">
        <v>6875</v>
      </c>
    </row>
    <row r="2566" spans="1:2">
      <c r="A2566" s="6" t="s">
        <v>6876</v>
      </c>
      <c r="B2566" s="7" t="s">
        <v>6877</v>
      </c>
    </row>
    <row r="2567" spans="1:2">
      <c r="A2567" s="6" t="s">
        <v>6878</v>
      </c>
      <c r="B2567" s="7" t="s">
        <v>6879</v>
      </c>
    </row>
    <row r="2568" spans="1:2">
      <c r="A2568" s="6" t="s">
        <v>6880</v>
      </c>
      <c r="B2568" s="7" t="s">
        <v>6881</v>
      </c>
    </row>
    <row r="2569" spans="1:2">
      <c r="A2569" s="6" t="s">
        <v>6882</v>
      </c>
      <c r="B2569" s="7" t="s">
        <v>6883</v>
      </c>
    </row>
    <row r="2570" spans="1:2">
      <c r="A2570" s="6" t="s">
        <v>6884</v>
      </c>
      <c r="B2570" s="7" t="s">
        <v>6885</v>
      </c>
    </row>
    <row r="2571" spans="1:2">
      <c r="A2571" s="6" t="s">
        <v>6886</v>
      </c>
      <c r="B2571" s="7" t="s">
        <v>6887</v>
      </c>
    </row>
    <row r="2572" spans="1:2">
      <c r="A2572" s="6" t="s">
        <v>6888</v>
      </c>
      <c r="B2572" s="7" t="s">
        <v>6889</v>
      </c>
    </row>
    <row r="2573" spans="1:2">
      <c r="A2573" s="6" t="s">
        <v>6890</v>
      </c>
      <c r="B2573" s="7" t="s">
        <v>6891</v>
      </c>
    </row>
    <row r="2574" spans="1:2">
      <c r="A2574" s="6" t="s">
        <v>6892</v>
      </c>
      <c r="B2574" s="7" t="s">
        <v>6893</v>
      </c>
    </row>
    <row r="2575" spans="1:2">
      <c r="A2575" s="6" t="s">
        <v>6894</v>
      </c>
      <c r="B2575" s="7" t="s">
        <v>6895</v>
      </c>
    </row>
    <row r="2576" spans="1:2">
      <c r="A2576" s="6" t="s">
        <v>6896</v>
      </c>
      <c r="B2576" s="7" t="s">
        <v>6897</v>
      </c>
    </row>
    <row r="2577" spans="1:2">
      <c r="A2577" s="6" t="s">
        <v>6898</v>
      </c>
      <c r="B2577" s="7" t="s">
        <v>6899</v>
      </c>
    </row>
    <row r="2578" spans="1:2">
      <c r="A2578" s="6" t="s">
        <v>6900</v>
      </c>
      <c r="B2578" s="7" t="s">
        <v>6901</v>
      </c>
    </row>
    <row r="2579" spans="1:2">
      <c r="A2579" s="6" t="s">
        <v>6902</v>
      </c>
      <c r="B2579" s="7" t="s">
        <v>6903</v>
      </c>
    </row>
    <row r="2580" spans="1:2">
      <c r="A2580" s="6" t="s">
        <v>6904</v>
      </c>
      <c r="B2580" s="7" t="s">
        <v>6905</v>
      </c>
    </row>
    <row r="2581" spans="1:2">
      <c r="A2581" s="6" t="s">
        <v>6906</v>
      </c>
      <c r="B2581" s="7" t="s">
        <v>6907</v>
      </c>
    </row>
    <row r="2582" spans="1:2">
      <c r="A2582" s="6" t="s">
        <v>6908</v>
      </c>
      <c r="B2582" s="7" t="s">
        <v>6909</v>
      </c>
    </row>
    <row r="2583" spans="1:2">
      <c r="A2583" s="6" t="s">
        <v>6910</v>
      </c>
      <c r="B2583" s="7" t="s">
        <v>6911</v>
      </c>
    </row>
    <row r="2584" spans="1:2">
      <c r="A2584" s="6" t="s">
        <v>6912</v>
      </c>
      <c r="B2584" s="7" t="s">
        <v>6913</v>
      </c>
    </row>
    <row r="2585" spans="1:2">
      <c r="A2585" s="6" t="s">
        <v>6914</v>
      </c>
      <c r="B2585" s="7" t="s">
        <v>6915</v>
      </c>
    </row>
    <row r="2586" spans="1:2">
      <c r="A2586" s="6" t="s">
        <v>6916</v>
      </c>
      <c r="B2586" s="7" t="s">
        <v>6917</v>
      </c>
    </row>
    <row r="2587" spans="1:2">
      <c r="A2587" s="6" t="s">
        <v>6918</v>
      </c>
      <c r="B2587" s="7" t="s">
        <v>6919</v>
      </c>
    </row>
    <row r="2588" spans="1:2">
      <c r="A2588" s="6" t="s">
        <v>6920</v>
      </c>
      <c r="B2588" s="7" t="s">
        <v>6921</v>
      </c>
    </row>
    <row r="2589" spans="1:2">
      <c r="A2589" s="6" t="s">
        <v>6922</v>
      </c>
      <c r="B2589" s="7" t="s">
        <v>6923</v>
      </c>
    </row>
    <row r="2590" spans="1:2">
      <c r="A2590" s="6" t="s">
        <v>6924</v>
      </c>
      <c r="B2590" s="7" t="s">
        <v>6925</v>
      </c>
    </row>
    <row r="2591" spans="1:2">
      <c r="A2591" s="6" t="s">
        <v>6926</v>
      </c>
      <c r="B2591" s="7" t="s">
        <v>6927</v>
      </c>
    </row>
    <row r="2592" spans="1:2">
      <c r="A2592" s="6" t="s">
        <v>6928</v>
      </c>
      <c r="B2592" s="7" t="s">
        <v>6929</v>
      </c>
    </row>
    <row r="2593" spans="1:2">
      <c r="A2593" s="6" t="s">
        <v>6930</v>
      </c>
      <c r="B2593" s="7" t="s">
        <v>6931</v>
      </c>
    </row>
    <row r="2594" spans="1:2">
      <c r="A2594" s="6" t="s">
        <v>6932</v>
      </c>
      <c r="B2594" s="7" t="s">
        <v>6933</v>
      </c>
    </row>
    <row r="2595" spans="1:2">
      <c r="A2595" s="6" t="s">
        <v>6934</v>
      </c>
      <c r="B2595" s="7" t="s">
        <v>6935</v>
      </c>
    </row>
    <row r="2596" spans="1:2">
      <c r="A2596" s="6" t="s">
        <v>6936</v>
      </c>
      <c r="B2596" s="7" t="s">
        <v>6937</v>
      </c>
    </row>
    <row r="2597" spans="1:2">
      <c r="A2597" s="6" t="s">
        <v>6938</v>
      </c>
      <c r="B2597" s="7" t="s">
        <v>6939</v>
      </c>
    </row>
    <row r="2598" spans="1:2">
      <c r="A2598" s="6" t="s">
        <v>6940</v>
      </c>
      <c r="B2598" s="7" t="s">
        <v>6941</v>
      </c>
    </row>
    <row r="2599" spans="1:2">
      <c r="A2599" s="6" t="s">
        <v>6942</v>
      </c>
      <c r="B2599" s="7" t="s">
        <v>6943</v>
      </c>
    </row>
    <row r="2600" spans="1:2">
      <c r="A2600" s="6" t="s">
        <v>6944</v>
      </c>
      <c r="B2600" s="7" t="s">
        <v>6945</v>
      </c>
    </row>
    <row r="2601" spans="1:2">
      <c r="A2601" s="6" t="s">
        <v>6946</v>
      </c>
      <c r="B2601" s="7" t="s">
        <v>6947</v>
      </c>
    </row>
    <row r="2602" spans="1:2">
      <c r="A2602" s="6" t="s">
        <v>6948</v>
      </c>
      <c r="B2602" s="7" t="s">
        <v>6949</v>
      </c>
    </row>
    <row r="2603" spans="1:2">
      <c r="A2603" s="6" t="s">
        <v>6950</v>
      </c>
      <c r="B2603" s="7" t="s">
        <v>6951</v>
      </c>
    </row>
    <row r="2604" spans="1:2">
      <c r="A2604" s="6" t="s">
        <v>6952</v>
      </c>
      <c r="B2604" s="7" t="s">
        <v>6953</v>
      </c>
    </row>
    <row r="2605" spans="1:2">
      <c r="A2605" s="6" t="s">
        <v>6954</v>
      </c>
      <c r="B2605" s="7" t="s">
        <v>6955</v>
      </c>
    </row>
    <row r="2606" spans="1:2">
      <c r="A2606" s="6" t="s">
        <v>6956</v>
      </c>
      <c r="B2606" s="7" t="s">
        <v>6957</v>
      </c>
    </row>
    <row r="2607" spans="1:2">
      <c r="A2607" s="6" t="s">
        <v>6958</v>
      </c>
      <c r="B2607" s="7" t="s">
        <v>6959</v>
      </c>
    </row>
    <row r="2608" spans="1:2">
      <c r="A2608" s="6" t="s">
        <v>6960</v>
      </c>
      <c r="B2608" s="7" t="s">
        <v>6961</v>
      </c>
    </row>
    <row r="2609" spans="1:2">
      <c r="A2609" s="6" t="s">
        <v>6962</v>
      </c>
      <c r="B2609" s="7" t="s">
        <v>6963</v>
      </c>
    </row>
    <row r="2610" spans="1:2">
      <c r="A2610" s="6" t="s">
        <v>6964</v>
      </c>
      <c r="B2610" s="7" t="s">
        <v>6965</v>
      </c>
    </row>
    <row r="2611" spans="1:2">
      <c r="A2611" s="6" t="s">
        <v>6966</v>
      </c>
      <c r="B2611" s="7" t="s">
        <v>6967</v>
      </c>
    </row>
    <row r="2612" spans="1:2">
      <c r="A2612" s="6" t="s">
        <v>6968</v>
      </c>
      <c r="B2612" s="7" t="s">
        <v>6969</v>
      </c>
    </row>
    <row r="2613" spans="1:2">
      <c r="A2613" s="6" t="s">
        <v>6970</v>
      </c>
      <c r="B2613" s="7" t="s">
        <v>6971</v>
      </c>
    </row>
    <row r="2614" spans="1:2">
      <c r="A2614" s="6" t="s">
        <v>6972</v>
      </c>
      <c r="B2614" s="7" t="s">
        <v>6973</v>
      </c>
    </row>
    <row r="2615" spans="1:2">
      <c r="A2615" s="6" t="s">
        <v>6974</v>
      </c>
      <c r="B2615" s="7" t="s">
        <v>6975</v>
      </c>
    </row>
    <row r="2616" spans="1:2">
      <c r="A2616" s="6" t="s">
        <v>6976</v>
      </c>
      <c r="B2616" s="7" t="s">
        <v>6977</v>
      </c>
    </row>
    <row r="2617" spans="1:2">
      <c r="A2617" s="6" t="s">
        <v>6978</v>
      </c>
      <c r="B2617" s="7" t="s">
        <v>6979</v>
      </c>
    </row>
    <row r="2618" spans="1:2">
      <c r="A2618" s="6" t="s">
        <v>6980</v>
      </c>
      <c r="B2618" s="7" t="s">
        <v>6981</v>
      </c>
    </row>
    <row r="2619" spans="1:2">
      <c r="A2619" s="6" t="s">
        <v>6982</v>
      </c>
      <c r="B2619" s="7" t="s">
        <v>6983</v>
      </c>
    </row>
    <row r="2620" spans="1:2">
      <c r="A2620" s="6" t="s">
        <v>6984</v>
      </c>
      <c r="B2620" s="7" t="s">
        <v>6985</v>
      </c>
    </row>
    <row r="2621" spans="1:2">
      <c r="A2621" s="6" t="s">
        <v>6986</v>
      </c>
      <c r="B2621" s="7" t="s">
        <v>6987</v>
      </c>
    </row>
    <row r="2622" spans="1:2">
      <c r="A2622" s="6" t="s">
        <v>6988</v>
      </c>
      <c r="B2622" s="7" t="s">
        <v>6989</v>
      </c>
    </row>
    <row r="2623" spans="1:2">
      <c r="A2623" s="6" t="s">
        <v>6990</v>
      </c>
      <c r="B2623" s="7" t="s">
        <v>6991</v>
      </c>
    </row>
    <row r="2624" spans="1:2">
      <c r="A2624" s="6" t="s">
        <v>6992</v>
      </c>
      <c r="B2624" s="7" t="s">
        <v>6993</v>
      </c>
    </row>
    <row r="2625" spans="1:2">
      <c r="A2625" s="6" t="s">
        <v>6994</v>
      </c>
      <c r="B2625" s="7" t="s">
        <v>6995</v>
      </c>
    </row>
    <row r="2626" spans="1:2">
      <c r="A2626" s="6" t="s">
        <v>6996</v>
      </c>
      <c r="B2626" s="7" t="s">
        <v>6997</v>
      </c>
    </row>
    <row r="2627" spans="1:2">
      <c r="A2627" s="6" t="s">
        <v>6998</v>
      </c>
      <c r="B2627" s="7" t="s">
        <v>6999</v>
      </c>
    </row>
    <row r="2628" spans="1:2">
      <c r="A2628" s="6" t="s">
        <v>7000</v>
      </c>
      <c r="B2628" s="7" t="s">
        <v>7001</v>
      </c>
    </row>
    <row r="2629" spans="1:2">
      <c r="A2629" s="6" t="s">
        <v>7002</v>
      </c>
      <c r="B2629" s="7" t="s">
        <v>7003</v>
      </c>
    </row>
    <row r="2630" spans="1:2">
      <c r="A2630" s="6" t="s">
        <v>7004</v>
      </c>
      <c r="B2630" s="7" t="s">
        <v>7005</v>
      </c>
    </row>
    <row r="2631" spans="1:2">
      <c r="A2631" s="6" t="s">
        <v>7006</v>
      </c>
      <c r="B2631" s="7" t="s">
        <v>7007</v>
      </c>
    </row>
    <row r="2632" spans="1:2">
      <c r="A2632" s="6" t="s">
        <v>7008</v>
      </c>
      <c r="B2632" s="7" t="s">
        <v>7009</v>
      </c>
    </row>
    <row r="2633" spans="1:2">
      <c r="A2633" s="6" t="s">
        <v>7010</v>
      </c>
      <c r="B2633" s="7" t="s">
        <v>7011</v>
      </c>
    </row>
    <row r="2634" spans="1:2">
      <c r="A2634" s="6" t="s">
        <v>7012</v>
      </c>
      <c r="B2634" s="7" t="s">
        <v>7013</v>
      </c>
    </row>
    <row r="2635" spans="1:2">
      <c r="A2635" s="6" t="s">
        <v>7014</v>
      </c>
      <c r="B2635" s="7" t="s">
        <v>7015</v>
      </c>
    </row>
    <row r="2636" spans="1:2">
      <c r="A2636" s="6" t="s">
        <v>7016</v>
      </c>
      <c r="B2636" s="7" t="s">
        <v>7017</v>
      </c>
    </row>
    <row r="2637" spans="1:2">
      <c r="A2637" s="6" t="s">
        <v>7018</v>
      </c>
      <c r="B2637" s="7" t="s">
        <v>7019</v>
      </c>
    </row>
    <row r="2638" spans="1:2">
      <c r="A2638" s="6" t="s">
        <v>7020</v>
      </c>
      <c r="B2638" s="7" t="s">
        <v>7021</v>
      </c>
    </row>
    <row r="2639" spans="1:2">
      <c r="A2639" s="6" t="s">
        <v>7022</v>
      </c>
      <c r="B2639" s="7" t="s">
        <v>7023</v>
      </c>
    </row>
    <row r="2640" spans="1:2">
      <c r="A2640" s="6" t="s">
        <v>7024</v>
      </c>
      <c r="B2640" s="7" t="s">
        <v>7025</v>
      </c>
    </row>
    <row r="2641" spans="1:2">
      <c r="A2641" s="6" t="s">
        <v>7026</v>
      </c>
      <c r="B2641" s="7" t="s">
        <v>7027</v>
      </c>
    </row>
    <row r="2642" spans="1:2">
      <c r="A2642" s="6" t="s">
        <v>7028</v>
      </c>
      <c r="B2642" s="7" t="s">
        <v>7029</v>
      </c>
    </row>
    <row r="2643" spans="1:2">
      <c r="A2643" s="6" t="s">
        <v>7030</v>
      </c>
      <c r="B2643" s="7" t="s">
        <v>7031</v>
      </c>
    </row>
    <row r="2644" spans="1:2">
      <c r="A2644" s="6" t="s">
        <v>7032</v>
      </c>
      <c r="B2644" s="7" t="s">
        <v>7033</v>
      </c>
    </row>
    <row r="2645" spans="1:2">
      <c r="A2645" s="6" t="s">
        <v>7034</v>
      </c>
      <c r="B2645" s="7" t="s">
        <v>7035</v>
      </c>
    </row>
    <row r="2646" spans="1:2">
      <c r="A2646" s="6" t="s">
        <v>7036</v>
      </c>
      <c r="B2646" s="7" t="s">
        <v>7037</v>
      </c>
    </row>
    <row r="2647" spans="1:2">
      <c r="A2647" s="6" t="s">
        <v>7038</v>
      </c>
      <c r="B2647" s="7" t="s">
        <v>7039</v>
      </c>
    </row>
    <row r="2648" spans="1:2">
      <c r="A2648" s="6" t="s">
        <v>7040</v>
      </c>
      <c r="B2648" s="7" t="s">
        <v>7041</v>
      </c>
    </row>
    <row r="2649" spans="1:2">
      <c r="A2649" s="6" t="s">
        <v>7042</v>
      </c>
      <c r="B2649" s="7" t="s">
        <v>7043</v>
      </c>
    </row>
    <row r="2650" spans="1:2">
      <c r="A2650" s="6" t="s">
        <v>7044</v>
      </c>
      <c r="B2650" s="7" t="s">
        <v>7045</v>
      </c>
    </row>
    <row r="2651" spans="1:2">
      <c r="A2651" s="6" t="s">
        <v>7046</v>
      </c>
      <c r="B2651" s="7" t="s">
        <v>7047</v>
      </c>
    </row>
    <row r="2652" spans="1:2">
      <c r="A2652" s="6" t="s">
        <v>7048</v>
      </c>
      <c r="B2652" s="7" t="s">
        <v>7049</v>
      </c>
    </row>
    <row r="2653" spans="1:2">
      <c r="A2653" s="6" t="s">
        <v>7050</v>
      </c>
      <c r="B2653" s="7" t="s">
        <v>7051</v>
      </c>
    </row>
    <row r="2654" spans="1:2">
      <c r="A2654" s="6" t="s">
        <v>7052</v>
      </c>
      <c r="B2654" s="7" t="s">
        <v>7053</v>
      </c>
    </row>
    <row r="2655" spans="1:2">
      <c r="A2655" s="6" t="s">
        <v>7054</v>
      </c>
      <c r="B2655" s="7" t="s">
        <v>7055</v>
      </c>
    </row>
    <row r="2656" spans="1:2">
      <c r="A2656" s="6" t="s">
        <v>7056</v>
      </c>
      <c r="B2656" s="7" t="s">
        <v>7057</v>
      </c>
    </row>
    <row r="2657" spans="1:2">
      <c r="A2657" s="6" t="s">
        <v>7058</v>
      </c>
      <c r="B2657" s="7" t="s">
        <v>7059</v>
      </c>
    </row>
    <row r="2658" spans="1:2">
      <c r="A2658" s="6" t="s">
        <v>7060</v>
      </c>
      <c r="B2658" s="7" t="s">
        <v>7061</v>
      </c>
    </row>
    <row r="2659" spans="1:2">
      <c r="A2659" s="6" t="s">
        <v>7062</v>
      </c>
      <c r="B2659" s="7" t="s">
        <v>7063</v>
      </c>
    </row>
    <row r="2660" spans="1:2">
      <c r="A2660" s="6" t="s">
        <v>7064</v>
      </c>
      <c r="B2660" s="7" t="s">
        <v>7065</v>
      </c>
    </row>
    <row r="2661" spans="1:2">
      <c r="A2661" s="6" t="s">
        <v>7066</v>
      </c>
      <c r="B2661" s="7" t="s">
        <v>7067</v>
      </c>
    </row>
    <row r="2662" spans="1:2">
      <c r="A2662" s="6" t="s">
        <v>7068</v>
      </c>
      <c r="B2662" s="7" t="s">
        <v>7069</v>
      </c>
    </row>
    <row r="2663" spans="1:2">
      <c r="A2663" s="6" t="s">
        <v>7070</v>
      </c>
      <c r="B2663" s="7" t="s">
        <v>7071</v>
      </c>
    </row>
    <row r="2664" spans="1:2">
      <c r="A2664" s="6" t="s">
        <v>7072</v>
      </c>
      <c r="B2664" s="7" t="s">
        <v>7073</v>
      </c>
    </row>
    <row r="2665" spans="1:2">
      <c r="A2665" s="6" t="s">
        <v>7074</v>
      </c>
      <c r="B2665" s="7" t="s">
        <v>7075</v>
      </c>
    </row>
    <row r="2666" spans="1:2">
      <c r="A2666" s="6" t="s">
        <v>7076</v>
      </c>
      <c r="B2666" s="7" t="s">
        <v>7077</v>
      </c>
    </row>
    <row r="2667" spans="1:2">
      <c r="A2667" s="6" t="s">
        <v>7078</v>
      </c>
      <c r="B2667" s="7" t="s">
        <v>7079</v>
      </c>
    </row>
    <row r="2668" spans="1:2">
      <c r="A2668" s="6" t="s">
        <v>7080</v>
      </c>
      <c r="B2668" s="7" t="s">
        <v>7081</v>
      </c>
    </row>
    <row r="2669" spans="1:2">
      <c r="A2669" s="6" t="s">
        <v>7082</v>
      </c>
      <c r="B2669" s="7" t="s">
        <v>7083</v>
      </c>
    </row>
    <row r="2670" spans="1:2">
      <c r="A2670" s="6" t="s">
        <v>7084</v>
      </c>
      <c r="B2670" s="7" t="s">
        <v>7085</v>
      </c>
    </row>
    <row r="2671" spans="1:2">
      <c r="A2671" s="6" t="s">
        <v>7086</v>
      </c>
      <c r="B2671" s="7" t="s">
        <v>7087</v>
      </c>
    </row>
    <row r="2672" spans="1:2">
      <c r="A2672" s="6" t="s">
        <v>7088</v>
      </c>
      <c r="B2672" s="7" t="s">
        <v>7089</v>
      </c>
    </row>
    <row r="2673" spans="1:2">
      <c r="A2673" s="6" t="s">
        <v>7090</v>
      </c>
      <c r="B2673" s="7" t="s">
        <v>7091</v>
      </c>
    </row>
    <row r="2674" spans="1:2">
      <c r="A2674" s="6" t="s">
        <v>7092</v>
      </c>
      <c r="B2674" s="7" t="s">
        <v>7093</v>
      </c>
    </row>
    <row r="2675" spans="1:2">
      <c r="A2675" s="6" t="s">
        <v>7094</v>
      </c>
      <c r="B2675" s="7" t="s">
        <v>7095</v>
      </c>
    </row>
    <row r="2676" spans="1:2">
      <c r="A2676" s="6" t="s">
        <v>7096</v>
      </c>
      <c r="B2676" s="7" t="s">
        <v>7097</v>
      </c>
    </row>
    <row r="2677" spans="1:2">
      <c r="A2677" s="6" t="s">
        <v>7098</v>
      </c>
      <c r="B2677" s="7" t="s">
        <v>7099</v>
      </c>
    </row>
    <row r="2678" spans="1:2">
      <c r="A2678" s="6" t="s">
        <v>7100</v>
      </c>
      <c r="B2678" s="7" t="s">
        <v>7101</v>
      </c>
    </row>
    <row r="2679" spans="1:2">
      <c r="A2679" s="6" t="s">
        <v>7102</v>
      </c>
      <c r="B2679" s="7" t="s">
        <v>7103</v>
      </c>
    </row>
    <row r="2680" spans="1:2">
      <c r="A2680" s="6" t="s">
        <v>7104</v>
      </c>
      <c r="B2680" s="7" t="s">
        <v>7105</v>
      </c>
    </row>
    <row r="2681" spans="1:2">
      <c r="A2681" s="6" t="s">
        <v>7106</v>
      </c>
      <c r="B2681" s="7" t="s">
        <v>7107</v>
      </c>
    </row>
    <row r="2682" spans="1:2">
      <c r="A2682" s="6" t="s">
        <v>7108</v>
      </c>
      <c r="B2682" s="7" t="s">
        <v>7109</v>
      </c>
    </row>
    <row r="2683" spans="1:2">
      <c r="A2683" s="6" t="s">
        <v>7110</v>
      </c>
      <c r="B2683" s="7" t="s">
        <v>7111</v>
      </c>
    </row>
    <row r="2684" spans="1:2">
      <c r="A2684" s="6" t="s">
        <v>7112</v>
      </c>
      <c r="B2684" s="7" t="s">
        <v>7113</v>
      </c>
    </row>
    <row r="2685" spans="1:2">
      <c r="A2685" s="6" t="s">
        <v>7114</v>
      </c>
      <c r="B2685" s="7" t="s">
        <v>7115</v>
      </c>
    </row>
    <row r="2686" spans="1:2">
      <c r="A2686" s="6" t="s">
        <v>7116</v>
      </c>
      <c r="B2686" s="7" t="s">
        <v>7117</v>
      </c>
    </row>
    <row r="2687" spans="1:2">
      <c r="A2687" s="6" t="s">
        <v>7118</v>
      </c>
      <c r="B2687" s="7" t="s">
        <v>7119</v>
      </c>
    </row>
    <row r="2688" spans="1:2">
      <c r="A2688" s="6" t="s">
        <v>7120</v>
      </c>
      <c r="B2688" s="7" t="s">
        <v>7121</v>
      </c>
    </row>
    <row r="2689" spans="1:2">
      <c r="A2689" s="6" t="s">
        <v>7122</v>
      </c>
      <c r="B2689" s="7" t="s">
        <v>7123</v>
      </c>
    </row>
    <row r="2690" spans="1:2">
      <c r="A2690" s="6" t="s">
        <v>7124</v>
      </c>
      <c r="B2690" s="7" t="s">
        <v>7125</v>
      </c>
    </row>
    <row r="2691" spans="1:2">
      <c r="A2691" s="6" t="s">
        <v>7126</v>
      </c>
      <c r="B2691" s="7" t="s">
        <v>7127</v>
      </c>
    </row>
    <row r="2692" spans="1:2">
      <c r="A2692" s="6" t="s">
        <v>7128</v>
      </c>
      <c r="B2692" s="7" t="s">
        <v>7129</v>
      </c>
    </row>
    <row r="2693" spans="1:2">
      <c r="A2693" s="6" t="s">
        <v>7130</v>
      </c>
      <c r="B2693" s="7" t="s">
        <v>7131</v>
      </c>
    </row>
    <row r="2694" spans="1:2">
      <c r="A2694" s="6" t="s">
        <v>7132</v>
      </c>
      <c r="B2694" s="7" t="s">
        <v>7133</v>
      </c>
    </row>
    <row r="2695" spans="1:2">
      <c r="A2695" s="6" t="s">
        <v>7134</v>
      </c>
      <c r="B2695" s="7" t="s">
        <v>7135</v>
      </c>
    </row>
    <row r="2696" spans="1:2">
      <c r="A2696" s="6" t="s">
        <v>7136</v>
      </c>
      <c r="B2696" s="7" t="s">
        <v>7137</v>
      </c>
    </row>
    <row r="2697" spans="1:2">
      <c r="A2697" s="6" t="s">
        <v>7138</v>
      </c>
      <c r="B2697" s="7" t="s">
        <v>7139</v>
      </c>
    </row>
    <row r="2698" spans="1:2">
      <c r="A2698" s="6" t="s">
        <v>7140</v>
      </c>
      <c r="B2698" s="7" t="s">
        <v>7141</v>
      </c>
    </row>
    <row r="2699" spans="1:2">
      <c r="A2699" s="6" t="s">
        <v>7142</v>
      </c>
      <c r="B2699" s="7" t="s">
        <v>7143</v>
      </c>
    </row>
    <row r="2700" spans="1:2">
      <c r="A2700" s="6" t="s">
        <v>7144</v>
      </c>
      <c r="B2700" s="7" t="s">
        <v>7145</v>
      </c>
    </row>
    <row r="2701" spans="1:2">
      <c r="A2701" s="6" t="s">
        <v>7146</v>
      </c>
      <c r="B2701" s="7" t="s">
        <v>7147</v>
      </c>
    </row>
    <row r="2702" spans="1:2">
      <c r="A2702" s="6" t="s">
        <v>7148</v>
      </c>
      <c r="B2702" s="7" t="s">
        <v>7149</v>
      </c>
    </row>
    <row r="2703" spans="1:2">
      <c r="A2703" s="6" t="s">
        <v>7150</v>
      </c>
      <c r="B2703" s="7" t="s">
        <v>7151</v>
      </c>
    </row>
    <row r="2704" spans="1:2">
      <c r="A2704" s="6" t="s">
        <v>7152</v>
      </c>
      <c r="B2704" s="7" t="s">
        <v>7153</v>
      </c>
    </row>
    <row r="2705" spans="1:2">
      <c r="A2705" s="6" t="s">
        <v>7154</v>
      </c>
      <c r="B2705" s="7" t="s">
        <v>7155</v>
      </c>
    </row>
    <row r="2706" spans="1:2">
      <c r="A2706" s="6" t="s">
        <v>7156</v>
      </c>
      <c r="B2706" s="7" t="s">
        <v>7157</v>
      </c>
    </row>
    <row r="2707" spans="1:2">
      <c r="A2707" s="6" t="s">
        <v>7158</v>
      </c>
      <c r="B2707" s="7" t="s">
        <v>7159</v>
      </c>
    </row>
    <row r="2708" spans="1:2">
      <c r="A2708" s="6" t="s">
        <v>7160</v>
      </c>
      <c r="B2708" s="7" t="s">
        <v>7161</v>
      </c>
    </row>
    <row r="2709" spans="1:2">
      <c r="A2709" s="6" t="s">
        <v>7162</v>
      </c>
      <c r="B2709" s="7" t="s">
        <v>7163</v>
      </c>
    </row>
    <row r="2710" spans="1:2">
      <c r="A2710" s="6" t="s">
        <v>7164</v>
      </c>
      <c r="B2710" s="7" t="s">
        <v>7165</v>
      </c>
    </row>
    <row r="2711" spans="1:2">
      <c r="A2711" s="6" t="s">
        <v>7166</v>
      </c>
      <c r="B2711" s="7" t="s">
        <v>7167</v>
      </c>
    </row>
    <row r="2712" spans="1:2">
      <c r="A2712" s="6" t="s">
        <v>7168</v>
      </c>
      <c r="B2712" s="7" t="s">
        <v>7169</v>
      </c>
    </row>
    <row r="2713" spans="1:2">
      <c r="A2713" s="6" t="s">
        <v>7170</v>
      </c>
      <c r="B2713" s="7" t="s">
        <v>7171</v>
      </c>
    </row>
    <row r="2714" spans="1:2">
      <c r="A2714" s="6" t="s">
        <v>7172</v>
      </c>
      <c r="B2714" s="7" t="s">
        <v>7173</v>
      </c>
    </row>
    <row r="2715" spans="1:2">
      <c r="A2715" s="6" t="s">
        <v>7174</v>
      </c>
      <c r="B2715" s="7" t="s">
        <v>7175</v>
      </c>
    </row>
    <row r="2716" spans="1:2">
      <c r="A2716" s="6" t="s">
        <v>7176</v>
      </c>
      <c r="B2716" s="7" t="s">
        <v>7177</v>
      </c>
    </row>
    <row r="2717" spans="1:2">
      <c r="A2717" s="6" t="s">
        <v>7178</v>
      </c>
      <c r="B2717" s="7" t="s">
        <v>7179</v>
      </c>
    </row>
    <row r="2718" spans="1:2">
      <c r="A2718" s="6" t="s">
        <v>7180</v>
      </c>
      <c r="B2718" s="7" t="s">
        <v>7181</v>
      </c>
    </row>
    <row r="2719" spans="1:2">
      <c r="A2719" s="6" t="s">
        <v>7182</v>
      </c>
      <c r="B2719" s="7" t="s">
        <v>7183</v>
      </c>
    </row>
    <row r="2720" spans="1:2">
      <c r="A2720" s="6" t="s">
        <v>7184</v>
      </c>
      <c r="B2720" s="7" t="s">
        <v>7185</v>
      </c>
    </row>
    <row r="2721" spans="1:2">
      <c r="A2721" s="6" t="s">
        <v>7186</v>
      </c>
      <c r="B2721" s="7" t="s">
        <v>7187</v>
      </c>
    </row>
    <row r="2722" spans="1:2">
      <c r="A2722" s="6" t="s">
        <v>7188</v>
      </c>
      <c r="B2722" s="7" t="s">
        <v>7189</v>
      </c>
    </row>
    <row r="2723" spans="1:2">
      <c r="A2723" s="6" t="s">
        <v>7190</v>
      </c>
      <c r="B2723" s="7" t="s">
        <v>7191</v>
      </c>
    </row>
    <row r="2724" spans="1:2">
      <c r="A2724" s="6" t="s">
        <v>7192</v>
      </c>
      <c r="B2724" s="7" t="s">
        <v>7193</v>
      </c>
    </row>
    <row r="2725" spans="1:2">
      <c r="A2725" s="6" t="s">
        <v>7194</v>
      </c>
      <c r="B2725" s="7" t="s">
        <v>7195</v>
      </c>
    </row>
    <row r="2726" spans="1:2">
      <c r="A2726" s="6" t="s">
        <v>7196</v>
      </c>
      <c r="B2726" s="7" t="s">
        <v>7197</v>
      </c>
    </row>
    <row r="2727" spans="1:2">
      <c r="A2727" s="6" t="s">
        <v>7198</v>
      </c>
      <c r="B2727" s="7" t="s">
        <v>7199</v>
      </c>
    </row>
    <row r="2728" spans="1:2">
      <c r="A2728" s="6" t="s">
        <v>7200</v>
      </c>
      <c r="B2728" s="7" t="s">
        <v>7201</v>
      </c>
    </row>
    <row r="2729" spans="1:2">
      <c r="A2729" s="6" t="s">
        <v>7202</v>
      </c>
      <c r="B2729" s="7" t="s">
        <v>7203</v>
      </c>
    </row>
    <row r="2730" spans="1:2">
      <c r="A2730" s="6" t="s">
        <v>7204</v>
      </c>
      <c r="B2730" s="7" t="s">
        <v>7205</v>
      </c>
    </row>
    <row r="2731" spans="1:2">
      <c r="A2731" s="6" t="s">
        <v>7206</v>
      </c>
      <c r="B2731" s="7" t="s">
        <v>7207</v>
      </c>
    </row>
    <row r="2732" spans="1:2">
      <c r="A2732" s="6" t="s">
        <v>7208</v>
      </c>
      <c r="B2732" s="7" t="s">
        <v>7209</v>
      </c>
    </row>
    <row r="2733" spans="1:2">
      <c r="A2733" s="6" t="s">
        <v>7210</v>
      </c>
      <c r="B2733" s="7" t="s">
        <v>7211</v>
      </c>
    </row>
    <row r="2734" spans="1:2">
      <c r="A2734" s="6" t="s">
        <v>7212</v>
      </c>
      <c r="B2734" s="7" t="s">
        <v>7213</v>
      </c>
    </row>
    <row r="2735" spans="1:2">
      <c r="A2735" s="6" t="s">
        <v>7214</v>
      </c>
      <c r="B2735" s="7" t="s">
        <v>7215</v>
      </c>
    </row>
    <row r="2736" spans="1:2">
      <c r="A2736" s="6" t="s">
        <v>7216</v>
      </c>
      <c r="B2736" s="7" t="s">
        <v>7217</v>
      </c>
    </row>
    <row r="2737" spans="1:2">
      <c r="A2737" s="6" t="s">
        <v>7218</v>
      </c>
      <c r="B2737" s="7" t="s">
        <v>7219</v>
      </c>
    </row>
    <row r="2738" spans="1:2">
      <c r="A2738" s="6" t="s">
        <v>7220</v>
      </c>
      <c r="B2738" s="7" t="s">
        <v>7221</v>
      </c>
    </row>
    <row r="2739" spans="1:2">
      <c r="A2739" s="6" t="s">
        <v>7222</v>
      </c>
      <c r="B2739" s="7" t="s">
        <v>7223</v>
      </c>
    </row>
    <row r="2740" spans="1:2">
      <c r="A2740" s="6" t="s">
        <v>7224</v>
      </c>
      <c r="B2740" s="7" t="s">
        <v>7225</v>
      </c>
    </row>
    <row r="2741" spans="1:2">
      <c r="A2741" s="6" t="s">
        <v>7226</v>
      </c>
      <c r="B2741" s="7" t="s">
        <v>7227</v>
      </c>
    </row>
    <row r="2742" spans="1:2">
      <c r="A2742" s="6" t="s">
        <v>7228</v>
      </c>
      <c r="B2742" s="7" t="s">
        <v>7229</v>
      </c>
    </row>
    <row r="2743" spans="1:2">
      <c r="A2743" s="6" t="s">
        <v>7230</v>
      </c>
      <c r="B2743" s="7" t="s">
        <v>7231</v>
      </c>
    </row>
    <row r="2744" spans="1:2">
      <c r="A2744" s="6" t="s">
        <v>7232</v>
      </c>
      <c r="B2744" s="7" t="s">
        <v>7233</v>
      </c>
    </row>
    <row r="2745" spans="1:2">
      <c r="A2745" s="6" t="s">
        <v>7234</v>
      </c>
      <c r="B2745" s="7" t="s">
        <v>7235</v>
      </c>
    </row>
    <row r="2746" spans="1:2">
      <c r="A2746" s="6" t="s">
        <v>7236</v>
      </c>
      <c r="B2746" s="7" t="s">
        <v>7237</v>
      </c>
    </row>
    <row r="2747" spans="1:2">
      <c r="A2747" s="6" t="s">
        <v>7238</v>
      </c>
      <c r="B2747" s="7" t="s">
        <v>7239</v>
      </c>
    </row>
    <row r="2748" spans="1:2">
      <c r="A2748" s="6" t="s">
        <v>7240</v>
      </c>
      <c r="B2748" s="7" t="s">
        <v>7241</v>
      </c>
    </row>
    <row r="2749" spans="1:2">
      <c r="A2749" s="6" t="s">
        <v>7242</v>
      </c>
      <c r="B2749" s="7" t="s">
        <v>7243</v>
      </c>
    </row>
    <row r="2750" spans="1:2">
      <c r="A2750" s="6" t="s">
        <v>7244</v>
      </c>
      <c r="B2750" s="7" t="s">
        <v>7245</v>
      </c>
    </row>
    <row r="2751" spans="1:2">
      <c r="A2751" s="6" t="s">
        <v>7246</v>
      </c>
      <c r="B2751" s="7" t="s">
        <v>7247</v>
      </c>
    </row>
    <row r="2752" spans="1:2">
      <c r="A2752" s="6" t="s">
        <v>7248</v>
      </c>
      <c r="B2752" s="7" t="s">
        <v>7249</v>
      </c>
    </row>
    <row r="2753" spans="1:2">
      <c r="A2753" s="6" t="s">
        <v>7250</v>
      </c>
      <c r="B2753" s="7" t="s">
        <v>7251</v>
      </c>
    </row>
    <row r="2754" spans="1:2">
      <c r="A2754" s="6" t="s">
        <v>7252</v>
      </c>
      <c r="B2754" s="7" t="s">
        <v>7253</v>
      </c>
    </row>
    <row r="2755" spans="1:2">
      <c r="A2755" s="6" t="s">
        <v>7254</v>
      </c>
      <c r="B2755" s="7" t="s">
        <v>7255</v>
      </c>
    </row>
    <row r="2756" spans="1:2">
      <c r="A2756" s="6" t="s">
        <v>7256</v>
      </c>
      <c r="B2756" s="7" t="s">
        <v>7257</v>
      </c>
    </row>
    <row r="2757" spans="1:2">
      <c r="A2757" s="6" t="s">
        <v>7258</v>
      </c>
      <c r="B2757" s="7" t="s">
        <v>7259</v>
      </c>
    </row>
    <row r="2758" spans="1:2">
      <c r="A2758" s="6" t="s">
        <v>7260</v>
      </c>
      <c r="B2758" s="7" t="s">
        <v>7261</v>
      </c>
    </row>
    <row r="2759" spans="1:2">
      <c r="A2759" s="6" t="s">
        <v>7262</v>
      </c>
      <c r="B2759" s="7" t="s">
        <v>7263</v>
      </c>
    </row>
    <row r="2760" spans="1:2">
      <c r="A2760" s="6" t="s">
        <v>7264</v>
      </c>
      <c r="B2760" s="7" t="s">
        <v>7265</v>
      </c>
    </row>
    <row r="2761" spans="1:2">
      <c r="A2761" s="6" t="s">
        <v>7266</v>
      </c>
      <c r="B2761" s="7" t="s">
        <v>7267</v>
      </c>
    </row>
    <row r="2762" spans="1:2">
      <c r="A2762" s="6" t="s">
        <v>7268</v>
      </c>
      <c r="B2762" s="7" t="s">
        <v>7269</v>
      </c>
    </row>
    <row r="2763" spans="1:2">
      <c r="A2763" s="6" t="s">
        <v>7270</v>
      </c>
      <c r="B2763" s="7" t="s">
        <v>7271</v>
      </c>
    </row>
    <row r="2764" spans="1:2">
      <c r="A2764" s="6" t="s">
        <v>7272</v>
      </c>
      <c r="B2764" s="7" t="s">
        <v>7273</v>
      </c>
    </row>
    <row r="2765" spans="1:2">
      <c r="A2765" s="6" t="s">
        <v>7274</v>
      </c>
      <c r="B2765" s="7" t="s">
        <v>7275</v>
      </c>
    </row>
    <row r="2766" spans="1:2">
      <c r="A2766" s="6" t="s">
        <v>7276</v>
      </c>
      <c r="B2766" s="7" t="s">
        <v>7277</v>
      </c>
    </row>
    <row r="2767" spans="1:2">
      <c r="A2767" s="6" t="s">
        <v>7278</v>
      </c>
      <c r="B2767" s="7" t="s">
        <v>7279</v>
      </c>
    </row>
    <row r="2768" spans="1:2">
      <c r="A2768" s="6" t="s">
        <v>7280</v>
      </c>
      <c r="B2768" s="7" t="s">
        <v>7281</v>
      </c>
    </row>
    <row r="2769" spans="1:2">
      <c r="A2769" s="6" t="s">
        <v>7282</v>
      </c>
      <c r="B2769" s="7" t="s">
        <v>7283</v>
      </c>
    </row>
    <row r="2770" spans="1:2">
      <c r="A2770" s="6" t="s">
        <v>7284</v>
      </c>
      <c r="B2770" s="7" t="s">
        <v>7285</v>
      </c>
    </row>
    <row r="2771" spans="1:2">
      <c r="A2771" s="6" t="s">
        <v>7286</v>
      </c>
      <c r="B2771" s="7" t="s">
        <v>7287</v>
      </c>
    </row>
    <row r="2772" spans="1:2">
      <c r="A2772" s="6" t="s">
        <v>7288</v>
      </c>
      <c r="B2772" s="7" t="s">
        <v>7289</v>
      </c>
    </row>
    <row r="2773" spans="1:2">
      <c r="A2773" s="6" t="s">
        <v>7290</v>
      </c>
      <c r="B2773" s="7" t="s">
        <v>7291</v>
      </c>
    </row>
    <row r="2774" spans="1:2">
      <c r="A2774" s="6" t="s">
        <v>7292</v>
      </c>
      <c r="B2774" s="7" t="s">
        <v>7293</v>
      </c>
    </row>
    <row r="2775" spans="1:2">
      <c r="A2775" s="6" t="s">
        <v>7294</v>
      </c>
      <c r="B2775" s="7" t="s">
        <v>7295</v>
      </c>
    </row>
    <row r="2776" spans="1:2">
      <c r="A2776" s="6" t="s">
        <v>7296</v>
      </c>
      <c r="B2776" s="7" t="s">
        <v>7297</v>
      </c>
    </row>
    <row r="2777" spans="1:2">
      <c r="A2777" s="6" t="s">
        <v>7298</v>
      </c>
      <c r="B2777" s="7" t="s">
        <v>7299</v>
      </c>
    </row>
    <row r="2778" spans="1:2">
      <c r="A2778" s="6" t="s">
        <v>7300</v>
      </c>
      <c r="B2778" s="7" t="s">
        <v>7301</v>
      </c>
    </row>
    <row r="2779" spans="1:2">
      <c r="A2779" s="6" t="s">
        <v>7302</v>
      </c>
      <c r="B2779" s="7" t="s">
        <v>7303</v>
      </c>
    </row>
    <row r="2780" spans="1:2">
      <c r="A2780" s="6" t="s">
        <v>7304</v>
      </c>
      <c r="B2780" s="7" t="s">
        <v>7305</v>
      </c>
    </row>
    <row r="2781" spans="1:2">
      <c r="A2781" s="6" t="s">
        <v>7306</v>
      </c>
      <c r="B2781" s="7" t="s">
        <v>7307</v>
      </c>
    </row>
    <row r="2782" spans="1:2">
      <c r="A2782" s="6" t="s">
        <v>7308</v>
      </c>
      <c r="B2782" s="7" t="s">
        <v>7309</v>
      </c>
    </row>
    <row r="2783" spans="1:2">
      <c r="A2783" s="6" t="s">
        <v>7310</v>
      </c>
      <c r="B2783" s="7" t="s">
        <v>7311</v>
      </c>
    </row>
    <row r="2784" spans="1:2">
      <c r="A2784" s="6" t="s">
        <v>7312</v>
      </c>
      <c r="B2784" s="7" t="s">
        <v>7313</v>
      </c>
    </row>
    <row r="2785" spans="1:2">
      <c r="A2785" s="6" t="s">
        <v>7314</v>
      </c>
      <c r="B2785" s="7" t="s">
        <v>7315</v>
      </c>
    </row>
    <row r="2786" spans="1:2">
      <c r="A2786" s="6" t="s">
        <v>7316</v>
      </c>
      <c r="B2786" s="7" t="s">
        <v>7317</v>
      </c>
    </row>
    <row r="2787" spans="1:2">
      <c r="A2787" s="6" t="s">
        <v>7318</v>
      </c>
      <c r="B2787" s="7" t="s">
        <v>7319</v>
      </c>
    </row>
    <row r="2788" spans="1:2">
      <c r="A2788" s="6" t="s">
        <v>7320</v>
      </c>
      <c r="B2788" s="7" t="s">
        <v>7321</v>
      </c>
    </row>
    <row r="2789" spans="1:2">
      <c r="A2789" s="6" t="s">
        <v>7322</v>
      </c>
      <c r="B2789" s="7" t="s">
        <v>7323</v>
      </c>
    </row>
    <row r="2790" spans="1:2">
      <c r="A2790" s="6" t="s">
        <v>7324</v>
      </c>
      <c r="B2790" s="7" t="s">
        <v>7325</v>
      </c>
    </row>
    <row r="2791" spans="1:2">
      <c r="A2791" s="6" t="s">
        <v>7326</v>
      </c>
      <c r="B2791" s="7" t="s">
        <v>7327</v>
      </c>
    </row>
    <row r="2792" spans="1:2">
      <c r="A2792" s="6" t="s">
        <v>7328</v>
      </c>
      <c r="B2792" s="7" t="s">
        <v>7329</v>
      </c>
    </row>
    <row r="2793" spans="1:2">
      <c r="A2793" s="6" t="s">
        <v>7330</v>
      </c>
      <c r="B2793" s="7" t="s">
        <v>7331</v>
      </c>
    </row>
    <row r="2794" spans="1:2">
      <c r="A2794" s="6" t="s">
        <v>7332</v>
      </c>
      <c r="B2794" s="7" t="s">
        <v>7333</v>
      </c>
    </row>
    <row r="2795" spans="1:2">
      <c r="A2795" s="6" t="s">
        <v>7334</v>
      </c>
      <c r="B2795" s="7" t="s">
        <v>7335</v>
      </c>
    </row>
    <row r="2796" spans="1:2">
      <c r="A2796" s="6" t="s">
        <v>7336</v>
      </c>
      <c r="B2796" s="7" t="s">
        <v>7337</v>
      </c>
    </row>
    <row r="2797" spans="1:2">
      <c r="A2797" s="6" t="s">
        <v>7338</v>
      </c>
      <c r="B2797" s="7" t="s">
        <v>7339</v>
      </c>
    </row>
    <row r="2798" spans="1:2">
      <c r="A2798" s="6" t="s">
        <v>7340</v>
      </c>
      <c r="B2798" s="7" t="s">
        <v>7341</v>
      </c>
    </row>
    <row r="2799" spans="1:2">
      <c r="A2799" s="6" t="s">
        <v>7342</v>
      </c>
      <c r="B2799" s="7" t="s">
        <v>7343</v>
      </c>
    </row>
    <row r="2800" spans="1:2">
      <c r="A2800" s="6" t="s">
        <v>7344</v>
      </c>
      <c r="B2800" s="7" t="s">
        <v>7345</v>
      </c>
    </row>
    <row r="2801" spans="1:2">
      <c r="A2801" s="6" t="s">
        <v>7346</v>
      </c>
      <c r="B2801" s="7" t="s">
        <v>7347</v>
      </c>
    </row>
    <row r="2802" spans="1:2">
      <c r="A2802" s="6" t="s">
        <v>7348</v>
      </c>
      <c r="B2802" s="7" t="s">
        <v>7349</v>
      </c>
    </row>
    <row r="2803" spans="1:2">
      <c r="A2803" s="6" t="s">
        <v>7350</v>
      </c>
      <c r="B2803" s="7" t="s">
        <v>7351</v>
      </c>
    </row>
    <row r="2804" spans="1:2">
      <c r="A2804" s="6" t="s">
        <v>7352</v>
      </c>
      <c r="B2804" s="7" t="s">
        <v>7353</v>
      </c>
    </row>
    <row r="2805" spans="1:2">
      <c r="A2805" s="6" t="s">
        <v>7354</v>
      </c>
      <c r="B2805" s="7" t="s">
        <v>7355</v>
      </c>
    </row>
    <row r="2806" spans="1:2">
      <c r="A2806" s="6" t="s">
        <v>7356</v>
      </c>
      <c r="B2806" s="7" t="s">
        <v>7357</v>
      </c>
    </row>
    <row r="2807" spans="1:2">
      <c r="A2807" s="6" t="s">
        <v>7358</v>
      </c>
      <c r="B2807" s="7" t="s">
        <v>7359</v>
      </c>
    </row>
    <row r="2808" spans="1:2">
      <c r="A2808" s="6" t="s">
        <v>7360</v>
      </c>
      <c r="B2808" s="7" t="s">
        <v>7361</v>
      </c>
    </row>
    <row r="2809" spans="1:2">
      <c r="A2809" s="6" t="s">
        <v>7362</v>
      </c>
      <c r="B2809" s="7" t="s">
        <v>7363</v>
      </c>
    </row>
    <row r="2810" spans="1:2">
      <c r="A2810" s="6" t="s">
        <v>7364</v>
      </c>
      <c r="B2810" s="7" t="s">
        <v>7365</v>
      </c>
    </row>
    <row r="2811" spans="1:2">
      <c r="A2811" s="6" t="s">
        <v>7366</v>
      </c>
      <c r="B2811" s="7" t="s">
        <v>7367</v>
      </c>
    </row>
    <row r="2812" spans="1:2">
      <c r="A2812" s="6" t="s">
        <v>7368</v>
      </c>
      <c r="B2812" s="7" t="s">
        <v>7369</v>
      </c>
    </row>
    <row r="2813" spans="1:2">
      <c r="A2813" s="6" t="s">
        <v>7370</v>
      </c>
      <c r="B2813" s="7" t="s">
        <v>7371</v>
      </c>
    </row>
    <row r="2814" spans="1:2">
      <c r="A2814" s="6" t="s">
        <v>7372</v>
      </c>
      <c r="B2814" s="7" t="s">
        <v>7373</v>
      </c>
    </row>
    <row r="2815" spans="1:2">
      <c r="A2815" s="6" t="s">
        <v>7374</v>
      </c>
      <c r="B2815" s="7" t="s">
        <v>7375</v>
      </c>
    </row>
    <row r="2816" spans="1:2">
      <c r="A2816" s="6" t="s">
        <v>7376</v>
      </c>
      <c r="B2816" s="7" t="s">
        <v>7377</v>
      </c>
    </row>
    <row r="2817" spans="1:2">
      <c r="A2817" s="6" t="s">
        <v>7378</v>
      </c>
      <c r="B2817" s="7" t="s">
        <v>7379</v>
      </c>
    </row>
    <row r="2818" spans="1:2">
      <c r="A2818" s="6" t="s">
        <v>7380</v>
      </c>
      <c r="B2818" s="7" t="s">
        <v>7381</v>
      </c>
    </row>
    <row r="2819" spans="1:2">
      <c r="A2819" s="6" t="s">
        <v>7382</v>
      </c>
      <c r="B2819" s="7" t="s">
        <v>7383</v>
      </c>
    </row>
    <row r="2820" spans="1:2">
      <c r="A2820" s="6" t="s">
        <v>7384</v>
      </c>
      <c r="B2820" s="7" t="s">
        <v>7385</v>
      </c>
    </row>
    <row r="2821" spans="1:2">
      <c r="A2821" s="6" t="s">
        <v>7386</v>
      </c>
      <c r="B2821" s="7" t="s">
        <v>7387</v>
      </c>
    </row>
    <row r="2822" spans="1:2">
      <c r="A2822" s="6" t="s">
        <v>7388</v>
      </c>
      <c r="B2822" s="7" t="s">
        <v>7389</v>
      </c>
    </row>
    <row r="2823" spans="1:2">
      <c r="A2823" s="6" t="s">
        <v>7390</v>
      </c>
      <c r="B2823" s="7" t="s">
        <v>7391</v>
      </c>
    </row>
    <row r="2824" spans="1:2">
      <c r="A2824" s="6" t="s">
        <v>7392</v>
      </c>
      <c r="B2824" s="7" t="s">
        <v>7393</v>
      </c>
    </row>
    <row r="2825" spans="1:2">
      <c r="A2825" s="6" t="s">
        <v>7394</v>
      </c>
      <c r="B2825" s="7" t="s">
        <v>7395</v>
      </c>
    </row>
    <row r="2826" spans="1:2">
      <c r="A2826" s="6" t="s">
        <v>7396</v>
      </c>
      <c r="B2826" s="7" t="s">
        <v>7397</v>
      </c>
    </row>
    <row r="2827" spans="1:2">
      <c r="A2827" s="6" t="s">
        <v>7398</v>
      </c>
      <c r="B2827" s="7" t="s">
        <v>7399</v>
      </c>
    </row>
    <row r="2828" spans="1:2">
      <c r="A2828" s="6" t="s">
        <v>7400</v>
      </c>
      <c r="B2828" s="7" t="s">
        <v>7401</v>
      </c>
    </row>
    <row r="2829" spans="1:2">
      <c r="A2829" s="6" t="s">
        <v>7402</v>
      </c>
      <c r="B2829" s="7" t="s">
        <v>7403</v>
      </c>
    </row>
    <row r="2830" spans="1:2">
      <c r="A2830" s="6" t="s">
        <v>7404</v>
      </c>
      <c r="B2830" s="7" t="s">
        <v>7405</v>
      </c>
    </row>
    <row r="2831" spans="1:2">
      <c r="A2831" s="6" t="s">
        <v>7406</v>
      </c>
      <c r="B2831" s="7" t="s">
        <v>7407</v>
      </c>
    </row>
    <row r="2832" spans="1:2">
      <c r="A2832" s="6" t="s">
        <v>7408</v>
      </c>
      <c r="B2832" s="7" t="s">
        <v>7409</v>
      </c>
    </row>
    <row r="2833" spans="1:2">
      <c r="A2833" s="6" t="s">
        <v>7410</v>
      </c>
      <c r="B2833" s="7" t="s">
        <v>7411</v>
      </c>
    </row>
    <row r="2834" spans="1:2">
      <c r="A2834" s="6" t="s">
        <v>7412</v>
      </c>
      <c r="B2834" s="7" t="s">
        <v>7413</v>
      </c>
    </row>
    <row r="2835" spans="1:2">
      <c r="A2835" s="6" t="s">
        <v>7414</v>
      </c>
      <c r="B2835" s="7" t="s">
        <v>7415</v>
      </c>
    </row>
    <row r="2836" spans="1:2">
      <c r="A2836" s="6" t="s">
        <v>7416</v>
      </c>
      <c r="B2836" s="7" t="s">
        <v>7417</v>
      </c>
    </row>
    <row r="2837" spans="1:2">
      <c r="A2837" s="6" t="s">
        <v>7418</v>
      </c>
      <c r="B2837" s="7" t="s">
        <v>7419</v>
      </c>
    </row>
    <row r="2838" spans="1:2">
      <c r="A2838" s="6" t="s">
        <v>7420</v>
      </c>
      <c r="B2838" s="7" t="s">
        <v>7421</v>
      </c>
    </row>
    <row r="2839" spans="1:2">
      <c r="A2839" s="6" t="s">
        <v>7422</v>
      </c>
      <c r="B2839" s="7" t="s">
        <v>7423</v>
      </c>
    </row>
    <row r="2840" spans="1:2">
      <c r="A2840" s="6" t="s">
        <v>7424</v>
      </c>
      <c r="B2840" s="7" t="s">
        <v>7425</v>
      </c>
    </row>
    <row r="2841" spans="1:2">
      <c r="A2841" s="6" t="s">
        <v>7426</v>
      </c>
      <c r="B2841" s="7" t="s">
        <v>7427</v>
      </c>
    </row>
    <row r="2842" spans="1:2">
      <c r="A2842" s="6" t="s">
        <v>7428</v>
      </c>
      <c r="B2842" s="7" t="s">
        <v>7429</v>
      </c>
    </row>
    <row r="2843" spans="1:2">
      <c r="A2843" s="6" t="s">
        <v>7430</v>
      </c>
      <c r="B2843" s="7" t="s">
        <v>7431</v>
      </c>
    </row>
    <row r="2844" spans="1:2">
      <c r="A2844" s="6" t="s">
        <v>7432</v>
      </c>
      <c r="B2844" s="7" t="s">
        <v>7433</v>
      </c>
    </row>
    <row r="2845" spans="1:2">
      <c r="A2845" s="6" t="s">
        <v>7434</v>
      </c>
      <c r="B2845" s="7" t="s">
        <v>7435</v>
      </c>
    </row>
    <row r="2846" spans="1:2">
      <c r="A2846" s="6" t="s">
        <v>7436</v>
      </c>
      <c r="B2846" s="7" t="s">
        <v>7437</v>
      </c>
    </row>
    <row r="2847" spans="1:2">
      <c r="A2847" s="6" t="s">
        <v>7438</v>
      </c>
      <c r="B2847" s="7" t="s">
        <v>7439</v>
      </c>
    </row>
    <row r="2848" spans="1:2">
      <c r="A2848" s="6" t="s">
        <v>7440</v>
      </c>
      <c r="B2848" s="7" t="s">
        <v>7441</v>
      </c>
    </row>
    <row r="2849" spans="1:2">
      <c r="A2849" s="6" t="s">
        <v>7442</v>
      </c>
      <c r="B2849" s="7" t="s">
        <v>7443</v>
      </c>
    </row>
    <row r="2850" spans="1:2">
      <c r="A2850" s="6" t="s">
        <v>7444</v>
      </c>
      <c r="B2850" s="7" t="s">
        <v>7445</v>
      </c>
    </row>
    <row r="2851" spans="1:2">
      <c r="A2851" s="6" t="s">
        <v>7446</v>
      </c>
      <c r="B2851" s="7" t="s">
        <v>7447</v>
      </c>
    </row>
    <row r="2852" spans="1:2">
      <c r="A2852" s="6" t="s">
        <v>7448</v>
      </c>
      <c r="B2852" s="7" t="s">
        <v>7449</v>
      </c>
    </row>
    <row r="2853" spans="1:2">
      <c r="A2853" s="6" t="s">
        <v>7450</v>
      </c>
      <c r="B2853" s="7" t="s">
        <v>7451</v>
      </c>
    </row>
    <row r="2854" spans="1:2">
      <c r="A2854" s="6" t="s">
        <v>7452</v>
      </c>
      <c r="B2854" s="7" t="s">
        <v>7453</v>
      </c>
    </row>
    <row r="2855" spans="1:2">
      <c r="A2855" s="6" t="s">
        <v>7454</v>
      </c>
      <c r="B2855" s="7" t="s">
        <v>7455</v>
      </c>
    </row>
    <row r="2856" spans="1:2">
      <c r="A2856" s="6" t="s">
        <v>7456</v>
      </c>
      <c r="B2856" s="7" t="s">
        <v>7457</v>
      </c>
    </row>
    <row r="2857" spans="1:2">
      <c r="A2857" s="6" t="s">
        <v>7458</v>
      </c>
      <c r="B2857" s="7" t="s">
        <v>7459</v>
      </c>
    </row>
    <row r="2858" spans="1:2">
      <c r="A2858" s="6" t="s">
        <v>7460</v>
      </c>
      <c r="B2858" s="7" t="s">
        <v>7461</v>
      </c>
    </row>
    <row r="2859" spans="1:2">
      <c r="A2859" s="6" t="s">
        <v>7462</v>
      </c>
      <c r="B2859" s="7" t="s">
        <v>7463</v>
      </c>
    </row>
    <row r="2860" spans="1:2">
      <c r="A2860" s="6" t="s">
        <v>7464</v>
      </c>
      <c r="B2860" s="7" t="s">
        <v>7465</v>
      </c>
    </row>
    <row r="2861" spans="1:2">
      <c r="A2861" s="6" t="s">
        <v>7466</v>
      </c>
      <c r="B2861" s="7" t="s">
        <v>7467</v>
      </c>
    </row>
    <row r="2862" spans="1:2">
      <c r="A2862" s="6" t="s">
        <v>7468</v>
      </c>
      <c r="B2862" s="7" t="s">
        <v>7469</v>
      </c>
    </row>
    <row r="2863" spans="1:2">
      <c r="A2863" s="6" t="s">
        <v>7470</v>
      </c>
      <c r="B2863" s="7" t="s">
        <v>7471</v>
      </c>
    </row>
    <row r="2864" spans="1:2">
      <c r="A2864" s="6" t="s">
        <v>7472</v>
      </c>
      <c r="B2864" s="7" t="s">
        <v>7473</v>
      </c>
    </row>
    <row r="2865" spans="1:2">
      <c r="A2865" s="6" t="s">
        <v>7474</v>
      </c>
      <c r="B2865" s="7" t="s">
        <v>7475</v>
      </c>
    </row>
    <row r="2866" spans="1:2">
      <c r="A2866" s="6" t="s">
        <v>7476</v>
      </c>
      <c r="B2866" s="7" t="s">
        <v>7477</v>
      </c>
    </row>
    <row r="2867" spans="1:2">
      <c r="A2867" s="6" t="s">
        <v>7478</v>
      </c>
      <c r="B2867" s="7" t="s">
        <v>7479</v>
      </c>
    </row>
    <row r="2868" spans="1:2">
      <c r="A2868" s="6" t="s">
        <v>7480</v>
      </c>
      <c r="B2868" s="7" t="s">
        <v>7481</v>
      </c>
    </row>
    <row r="2869" spans="1:2">
      <c r="A2869" s="6" t="s">
        <v>7482</v>
      </c>
      <c r="B2869" s="7" t="s">
        <v>7483</v>
      </c>
    </row>
    <row r="2870" spans="1:2">
      <c r="A2870" s="6" t="s">
        <v>7484</v>
      </c>
      <c r="B2870" s="7" t="s">
        <v>7485</v>
      </c>
    </row>
    <row r="2871" spans="1:2">
      <c r="A2871" s="6" t="s">
        <v>7486</v>
      </c>
      <c r="B2871" s="7" t="s">
        <v>7487</v>
      </c>
    </row>
    <row r="2872" spans="1:2">
      <c r="A2872" s="6" t="s">
        <v>7488</v>
      </c>
      <c r="B2872" s="7" t="s">
        <v>7489</v>
      </c>
    </row>
    <row r="2873" spans="1:2">
      <c r="A2873" s="6" t="s">
        <v>7490</v>
      </c>
      <c r="B2873" s="7" t="s">
        <v>7491</v>
      </c>
    </row>
    <row r="2874" spans="1:2">
      <c r="A2874" s="6" t="s">
        <v>7492</v>
      </c>
      <c r="B2874" s="7" t="s">
        <v>7493</v>
      </c>
    </row>
    <row r="2875" spans="1:2">
      <c r="A2875" s="6" t="s">
        <v>7494</v>
      </c>
      <c r="B2875" s="7" t="s">
        <v>7495</v>
      </c>
    </row>
    <row r="2876" spans="1:2">
      <c r="A2876" s="6" t="s">
        <v>7496</v>
      </c>
      <c r="B2876" s="7" t="s">
        <v>7497</v>
      </c>
    </row>
    <row r="2877" spans="1:2">
      <c r="A2877" s="6" t="s">
        <v>7498</v>
      </c>
      <c r="B2877" s="7" t="s">
        <v>7499</v>
      </c>
    </row>
    <row r="2878" spans="1:2">
      <c r="A2878" s="6" t="s">
        <v>7500</v>
      </c>
      <c r="B2878" s="7" t="s">
        <v>7501</v>
      </c>
    </row>
    <row r="2879" spans="1:2">
      <c r="A2879" s="6" t="s">
        <v>7502</v>
      </c>
      <c r="B2879" s="7" t="s">
        <v>7503</v>
      </c>
    </row>
    <row r="2880" spans="1:2">
      <c r="A2880" s="6" t="s">
        <v>7504</v>
      </c>
      <c r="B2880" s="7" t="s">
        <v>7505</v>
      </c>
    </row>
    <row r="2881" spans="1:2">
      <c r="A2881" s="6" t="s">
        <v>7506</v>
      </c>
      <c r="B2881" s="7" t="s">
        <v>7507</v>
      </c>
    </row>
    <row r="2882" spans="1:2">
      <c r="A2882" s="6" t="s">
        <v>7508</v>
      </c>
      <c r="B2882" s="7" t="s">
        <v>7509</v>
      </c>
    </row>
    <row r="2883" spans="1:2">
      <c r="A2883" s="6" t="s">
        <v>7510</v>
      </c>
      <c r="B2883" s="7" t="s">
        <v>7511</v>
      </c>
    </row>
    <row r="2884" spans="1:2">
      <c r="A2884" s="6" t="s">
        <v>7512</v>
      </c>
      <c r="B2884" s="7" t="s">
        <v>7513</v>
      </c>
    </row>
    <row r="2885" spans="1:2">
      <c r="A2885" s="6" t="s">
        <v>7514</v>
      </c>
      <c r="B2885" s="7" t="s">
        <v>7515</v>
      </c>
    </row>
    <row r="2886" spans="1:2">
      <c r="A2886" s="6" t="s">
        <v>7516</v>
      </c>
      <c r="B2886" s="7" t="s">
        <v>7517</v>
      </c>
    </row>
    <row r="2887" spans="1:2">
      <c r="A2887" s="6" t="s">
        <v>7518</v>
      </c>
      <c r="B2887" s="7" t="s">
        <v>7519</v>
      </c>
    </row>
    <row r="2888" spans="1:2">
      <c r="A2888" s="6" t="s">
        <v>7520</v>
      </c>
      <c r="B2888" s="7" t="s">
        <v>7521</v>
      </c>
    </row>
    <row r="2889" spans="1:2">
      <c r="A2889" s="6" t="s">
        <v>7522</v>
      </c>
      <c r="B2889" s="7" t="s">
        <v>7523</v>
      </c>
    </row>
    <row r="2890" spans="1:2">
      <c r="A2890" s="6" t="s">
        <v>7524</v>
      </c>
      <c r="B2890" s="7" t="s">
        <v>7525</v>
      </c>
    </row>
    <row r="2891" spans="1:2">
      <c r="A2891" s="6" t="s">
        <v>7526</v>
      </c>
      <c r="B2891" s="7" t="s">
        <v>7527</v>
      </c>
    </row>
    <row r="2892" spans="1:2">
      <c r="A2892" s="6" t="s">
        <v>7528</v>
      </c>
      <c r="B2892" s="7" t="s">
        <v>7529</v>
      </c>
    </row>
    <row r="2893" spans="1:2">
      <c r="A2893" s="6" t="s">
        <v>7530</v>
      </c>
      <c r="B2893" s="7" t="s">
        <v>7531</v>
      </c>
    </row>
    <row r="2894" spans="1:2">
      <c r="A2894" s="6" t="s">
        <v>7532</v>
      </c>
      <c r="B2894" s="7" t="s">
        <v>7533</v>
      </c>
    </row>
    <row r="2895" spans="1:2">
      <c r="A2895" s="6" t="s">
        <v>7534</v>
      </c>
      <c r="B2895" s="7" t="s">
        <v>7535</v>
      </c>
    </row>
    <row r="2896" spans="1:2">
      <c r="A2896" s="6" t="s">
        <v>7536</v>
      </c>
      <c r="B2896" s="7" t="s">
        <v>7537</v>
      </c>
    </row>
    <row r="2897" spans="1:2">
      <c r="A2897" s="6" t="s">
        <v>7538</v>
      </c>
      <c r="B2897" s="7" t="s">
        <v>7539</v>
      </c>
    </row>
    <row r="2898" spans="1:2">
      <c r="A2898" s="6" t="s">
        <v>7540</v>
      </c>
      <c r="B2898" s="7" t="s">
        <v>7541</v>
      </c>
    </row>
    <row r="2899" spans="1:2">
      <c r="A2899" s="6" t="s">
        <v>7542</v>
      </c>
      <c r="B2899" s="7" t="s">
        <v>7543</v>
      </c>
    </row>
    <row r="2900" spans="1:2">
      <c r="A2900" s="6" t="s">
        <v>7544</v>
      </c>
      <c r="B2900" s="7" t="s">
        <v>7545</v>
      </c>
    </row>
    <row r="2901" spans="1:2">
      <c r="A2901" s="6" t="s">
        <v>7546</v>
      </c>
      <c r="B2901" s="7" t="s">
        <v>7547</v>
      </c>
    </row>
    <row r="2902" spans="1:2">
      <c r="A2902" s="6" t="s">
        <v>7548</v>
      </c>
      <c r="B2902" s="7" t="s">
        <v>7549</v>
      </c>
    </row>
    <row r="2903" spans="1:2">
      <c r="A2903" s="6" t="s">
        <v>7550</v>
      </c>
      <c r="B2903" s="7" t="s">
        <v>7551</v>
      </c>
    </row>
    <row r="2904" spans="1:2">
      <c r="A2904" s="6" t="s">
        <v>7552</v>
      </c>
      <c r="B2904" s="7" t="s">
        <v>7553</v>
      </c>
    </row>
    <row r="2905" spans="1:2">
      <c r="A2905" s="6" t="s">
        <v>7554</v>
      </c>
      <c r="B2905" s="7" t="s">
        <v>7555</v>
      </c>
    </row>
    <row r="2906" spans="1:2">
      <c r="A2906" s="6" t="s">
        <v>7556</v>
      </c>
      <c r="B2906" s="7" t="s">
        <v>7557</v>
      </c>
    </row>
    <row r="2907" spans="1:2">
      <c r="A2907" s="6" t="s">
        <v>7558</v>
      </c>
      <c r="B2907" s="7" t="s">
        <v>7559</v>
      </c>
    </row>
    <row r="2908" spans="1:2">
      <c r="A2908" s="6" t="s">
        <v>7560</v>
      </c>
      <c r="B2908" s="7" t="s">
        <v>7561</v>
      </c>
    </row>
    <row r="2909" spans="1:2">
      <c r="A2909" s="6" t="s">
        <v>7562</v>
      </c>
      <c r="B2909" s="7" t="s">
        <v>7563</v>
      </c>
    </row>
    <row r="2910" spans="1:2">
      <c r="A2910" s="6" t="s">
        <v>7564</v>
      </c>
      <c r="B2910" s="7" t="s">
        <v>7565</v>
      </c>
    </row>
    <row r="2911" spans="1:2">
      <c r="A2911" s="6" t="s">
        <v>7566</v>
      </c>
      <c r="B2911" s="7" t="s">
        <v>7567</v>
      </c>
    </row>
    <row r="2912" spans="1:2">
      <c r="A2912" s="6" t="s">
        <v>7568</v>
      </c>
      <c r="B2912" s="7" t="s">
        <v>7569</v>
      </c>
    </row>
    <row r="2913" spans="1:2">
      <c r="A2913" s="6" t="s">
        <v>7570</v>
      </c>
      <c r="B2913" s="7" t="s">
        <v>7571</v>
      </c>
    </row>
    <row r="2914" spans="1:2">
      <c r="A2914" s="6" t="s">
        <v>7572</v>
      </c>
      <c r="B2914" s="7" t="s">
        <v>7573</v>
      </c>
    </row>
    <row r="2915" spans="1:2">
      <c r="A2915" s="6" t="s">
        <v>7574</v>
      </c>
      <c r="B2915" s="7" t="s">
        <v>7575</v>
      </c>
    </row>
    <row r="2916" spans="1:2">
      <c r="A2916" s="6" t="s">
        <v>7576</v>
      </c>
      <c r="B2916" s="7" t="s">
        <v>7577</v>
      </c>
    </row>
    <row r="2917" spans="1:2">
      <c r="A2917" s="6" t="s">
        <v>7578</v>
      </c>
      <c r="B2917" s="7" t="s">
        <v>7579</v>
      </c>
    </row>
    <row r="2918" spans="1:2">
      <c r="A2918" s="6" t="s">
        <v>7580</v>
      </c>
      <c r="B2918" s="7" t="s">
        <v>7581</v>
      </c>
    </row>
    <row r="2919" spans="1:2">
      <c r="A2919" s="6" t="s">
        <v>7582</v>
      </c>
      <c r="B2919" s="7" t="s">
        <v>7583</v>
      </c>
    </row>
    <row r="2920" spans="1:2">
      <c r="A2920" s="6" t="s">
        <v>7584</v>
      </c>
      <c r="B2920" s="7" t="s">
        <v>7585</v>
      </c>
    </row>
    <row r="2921" spans="1:2">
      <c r="A2921" s="6" t="s">
        <v>7586</v>
      </c>
      <c r="B2921" s="7" t="s">
        <v>7587</v>
      </c>
    </row>
    <row r="2922" spans="1:2">
      <c r="A2922" s="6" t="s">
        <v>7588</v>
      </c>
      <c r="B2922" s="7" t="s">
        <v>7589</v>
      </c>
    </row>
    <row r="2923" spans="1:2">
      <c r="A2923" s="6" t="s">
        <v>7590</v>
      </c>
      <c r="B2923" s="7" t="s">
        <v>7591</v>
      </c>
    </row>
    <row r="2924" spans="1:2">
      <c r="A2924" s="6" t="s">
        <v>7592</v>
      </c>
      <c r="B2924" s="7" t="s">
        <v>7593</v>
      </c>
    </row>
    <row r="2925" spans="1:2">
      <c r="A2925" s="6" t="s">
        <v>7594</v>
      </c>
      <c r="B2925" s="7" t="s">
        <v>7595</v>
      </c>
    </row>
    <row r="2926" spans="1:2">
      <c r="A2926" s="6" t="s">
        <v>7596</v>
      </c>
      <c r="B2926" s="7" t="s">
        <v>7597</v>
      </c>
    </row>
    <row r="2927" spans="1:2">
      <c r="A2927" s="6" t="s">
        <v>7598</v>
      </c>
      <c r="B2927" s="7" t="s">
        <v>7599</v>
      </c>
    </row>
    <row r="2928" spans="1:2">
      <c r="A2928" s="6" t="s">
        <v>7600</v>
      </c>
      <c r="B2928" s="7" t="s">
        <v>7601</v>
      </c>
    </row>
    <row r="2929" spans="1:2">
      <c r="A2929" s="6" t="s">
        <v>7602</v>
      </c>
      <c r="B2929" s="7" t="s">
        <v>7603</v>
      </c>
    </row>
    <row r="2930" spans="1:2">
      <c r="A2930" s="6" t="s">
        <v>7604</v>
      </c>
      <c r="B2930" s="7" t="s">
        <v>7605</v>
      </c>
    </row>
    <row r="2931" spans="1:2">
      <c r="A2931" s="6" t="s">
        <v>7606</v>
      </c>
      <c r="B2931" s="7" t="s">
        <v>7607</v>
      </c>
    </row>
    <row r="2932" spans="1:2">
      <c r="A2932" s="6" t="s">
        <v>7608</v>
      </c>
      <c r="B2932" s="7" t="s">
        <v>7609</v>
      </c>
    </row>
    <row r="2933" spans="1:2">
      <c r="A2933" s="6" t="s">
        <v>7610</v>
      </c>
      <c r="B2933" s="7" t="s">
        <v>7611</v>
      </c>
    </row>
    <row r="2934" spans="1:2">
      <c r="A2934" s="6" t="s">
        <v>7612</v>
      </c>
      <c r="B2934" s="7" t="s">
        <v>7613</v>
      </c>
    </row>
    <row r="2935" spans="1:2">
      <c r="A2935" s="6" t="s">
        <v>7614</v>
      </c>
      <c r="B2935" s="7" t="s">
        <v>7615</v>
      </c>
    </row>
    <row r="2936" spans="1:2">
      <c r="A2936" s="6" t="s">
        <v>7616</v>
      </c>
      <c r="B2936" s="7" t="s">
        <v>7617</v>
      </c>
    </row>
    <row r="2937" spans="1:2">
      <c r="A2937" s="6" t="s">
        <v>7618</v>
      </c>
      <c r="B2937" s="7" t="s">
        <v>7619</v>
      </c>
    </row>
    <row r="2938" spans="1:2">
      <c r="A2938" s="6" t="s">
        <v>7620</v>
      </c>
      <c r="B2938" s="7" t="s">
        <v>7621</v>
      </c>
    </row>
    <row r="2939" spans="1:2">
      <c r="A2939" s="6" t="s">
        <v>7622</v>
      </c>
      <c r="B2939" s="7" t="s">
        <v>7623</v>
      </c>
    </row>
    <row r="2940" spans="1:2">
      <c r="A2940" s="6" t="s">
        <v>7624</v>
      </c>
      <c r="B2940" s="7" t="s">
        <v>7625</v>
      </c>
    </row>
    <row r="2941" spans="1:2">
      <c r="A2941" s="6" t="s">
        <v>7626</v>
      </c>
      <c r="B2941" s="7" t="s">
        <v>7627</v>
      </c>
    </row>
    <row r="2942" spans="1:2">
      <c r="A2942" s="6" t="s">
        <v>7628</v>
      </c>
      <c r="B2942" s="7" t="s">
        <v>7629</v>
      </c>
    </row>
    <row r="2943" spans="1:2">
      <c r="A2943" s="6" t="s">
        <v>7630</v>
      </c>
      <c r="B2943" s="7" t="s">
        <v>7631</v>
      </c>
    </row>
    <row r="2944" spans="1:2">
      <c r="A2944" s="6" t="s">
        <v>7632</v>
      </c>
      <c r="B2944" s="7" t="s">
        <v>7633</v>
      </c>
    </row>
    <row r="2945" spans="1:2">
      <c r="A2945" s="6" t="s">
        <v>7634</v>
      </c>
      <c r="B2945" s="7" t="s">
        <v>7635</v>
      </c>
    </row>
    <row r="2946" spans="1:2">
      <c r="A2946" s="6" t="s">
        <v>7636</v>
      </c>
      <c r="B2946" s="7" t="s">
        <v>7637</v>
      </c>
    </row>
    <row r="2947" spans="1:2">
      <c r="A2947" s="6" t="s">
        <v>7638</v>
      </c>
      <c r="B2947" s="7" t="s">
        <v>7639</v>
      </c>
    </row>
    <row r="2948" spans="1:2">
      <c r="A2948" s="6" t="s">
        <v>7640</v>
      </c>
      <c r="B2948" s="7" t="s">
        <v>7641</v>
      </c>
    </row>
    <row r="2949" spans="1:2">
      <c r="A2949" s="6" t="s">
        <v>7642</v>
      </c>
      <c r="B2949" s="7" t="s">
        <v>7643</v>
      </c>
    </row>
    <row r="2950" spans="1:2">
      <c r="A2950" s="6" t="s">
        <v>7644</v>
      </c>
      <c r="B2950" s="7" t="s">
        <v>7645</v>
      </c>
    </row>
    <row r="2951" spans="1:2">
      <c r="A2951" s="6" t="s">
        <v>7646</v>
      </c>
      <c r="B2951" s="7" t="s">
        <v>7647</v>
      </c>
    </row>
    <row r="2952" spans="1:2">
      <c r="A2952" s="6" t="s">
        <v>7648</v>
      </c>
      <c r="B2952" s="7" t="s">
        <v>7649</v>
      </c>
    </row>
    <row r="2953" spans="1:2">
      <c r="A2953" s="6" t="s">
        <v>7650</v>
      </c>
      <c r="B2953" s="7" t="s">
        <v>7651</v>
      </c>
    </row>
    <row r="2954" spans="1:2">
      <c r="A2954" s="6" t="s">
        <v>7652</v>
      </c>
      <c r="B2954" s="7" t="s">
        <v>7653</v>
      </c>
    </row>
    <row r="2955" spans="1:2">
      <c r="A2955" s="6" t="s">
        <v>7654</v>
      </c>
      <c r="B2955" s="7" t="s">
        <v>7655</v>
      </c>
    </row>
    <row r="2956" spans="1:2">
      <c r="A2956" s="6" t="s">
        <v>7656</v>
      </c>
      <c r="B2956" s="7" t="s">
        <v>7657</v>
      </c>
    </row>
    <row r="2957" spans="1:2">
      <c r="A2957" s="6" t="s">
        <v>7658</v>
      </c>
      <c r="B2957" s="7" t="s">
        <v>7659</v>
      </c>
    </row>
    <row r="2958" spans="1:2">
      <c r="A2958" s="6" t="s">
        <v>7660</v>
      </c>
      <c r="B2958" s="7" t="s">
        <v>7661</v>
      </c>
    </row>
    <row r="2959" spans="1:2">
      <c r="A2959" s="6" t="s">
        <v>7662</v>
      </c>
      <c r="B2959" s="7" t="s">
        <v>7663</v>
      </c>
    </row>
    <row r="2960" spans="1:2">
      <c r="A2960" s="6" t="s">
        <v>7664</v>
      </c>
      <c r="B2960" s="7" t="s">
        <v>7665</v>
      </c>
    </row>
    <row r="2961" spans="1:2">
      <c r="A2961" s="6" t="s">
        <v>7666</v>
      </c>
      <c r="B2961" s="7" t="s">
        <v>7667</v>
      </c>
    </row>
    <row r="2962" spans="1:2">
      <c r="A2962" s="6" t="s">
        <v>7668</v>
      </c>
      <c r="B2962" s="7" t="s">
        <v>7669</v>
      </c>
    </row>
    <row r="2963" spans="1:2">
      <c r="A2963" s="6" t="s">
        <v>7670</v>
      </c>
      <c r="B2963" s="7" t="s">
        <v>7671</v>
      </c>
    </row>
    <row r="2964" spans="1:2">
      <c r="A2964" s="6" t="s">
        <v>7672</v>
      </c>
      <c r="B2964" s="7" t="s">
        <v>7673</v>
      </c>
    </row>
    <row r="2965" spans="1:2">
      <c r="A2965" s="6" t="s">
        <v>7674</v>
      </c>
      <c r="B2965" s="7" t="s">
        <v>7675</v>
      </c>
    </row>
    <row r="2966" spans="1:2">
      <c r="A2966" s="6" t="s">
        <v>7676</v>
      </c>
      <c r="B2966" s="7" t="s">
        <v>7677</v>
      </c>
    </row>
    <row r="2967" spans="1:2">
      <c r="A2967" s="6" t="s">
        <v>7678</v>
      </c>
      <c r="B2967" s="7" t="s">
        <v>7679</v>
      </c>
    </row>
    <row r="2968" spans="1:2">
      <c r="A2968" s="6" t="s">
        <v>7680</v>
      </c>
      <c r="B2968" s="7" t="s">
        <v>7681</v>
      </c>
    </row>
    <row r="2969" spans="1:2">
      <c r="A2969" s="6" t="s">
        <v>7682</v>
      </c>
      <c r="B2969" s="7" t="s">
        <v>7683</v>
      </c>
    </row>
    <row r="2970" spans="1:2">
      <c r="A2970" s="6" t="s">
        <v>7684</v>
      </c>
      <c r="B2970" s="7" t="s">
        <v>7685</v>
      </c>
    </row>
    <row r="2971" spans="1:2">
      <c r="A2971" s="6" t="s">
        <v>7686</v>
      </c>
      <c r="B2971" s="7" t="s">
        <v>7687</v>
      </c>
    </row>
    <row r="2972" spans="1:2">
      <c r="A2972" s="6" t="s">
        <v>7688</v>
      </c>
      <c r="B2972" s="7" t="s">
        <v>7689</v>
      </c>
    </row>
    <row r="2973" spans="1:2">
      <c r="A2973" s="6" t="s">
        <v>7690</v>
      </c>
      <c r="B2973" s="7" t="s">
        <v>7691</v>
      </c>
    </row>
    <row r="2974" spans="1:2">
      <c r="A2974" s="6" t="s">
        <v>7692</v>
      </c>
      <c r="B2974" s="7" t="s">
        <v>7693</v>
      </c>
    </row>
    <row r="2975" spans="1:2">
      <c r="A2975" s="6" t="s">
        <v>7694</v>
      </c>
      <c r="B2975" s="7" t="s">
        <v>7695</v>
      </c>
    </row>
    <row r="2976" spans="1:2">
      <c r="A2976" s="6" t="s">
        <v>7696</v>
      </c>
      <c r="B2976" s="7" t="s">
        <v>7697</v>
      </c>
    </row>
    <row r="2977" spans="1:2">
      <c r="A2977" s="6" t="s">
        <v>7698</v>
      </c>
      <c r="B2977" s="7" t="s">
        <v>7699</v>
      </c>
    </row>
    <row r="2978" spans="1:2">
      <c r="A2978" s="6" t="s">
        <v>7700</v>
      </c>
      <c r="B2978" s="7" t="s">
        <v>7701</v>
      </c>
    </row>
    <row r="2979" spans="1:2">
      <c r="A2979" s="6" t="s">
        <v>7702</v>
      </c>
      <c r="B2979" s="7" t="s">
        <v>7703</v>
      </c>
    </row>
    <row r="2980" spans="1:2">
      <c r="A2980" s="6" t="s">
        <v>7704</v>
      </c>
      <c r="B2980" s="7" t="s">
        <v>7705</v>
      </c>
    </row>
    <row r="2981" spans="1:2">
      <c r="A2981" s="6" t="s">
        <v>7706</v>
      </c>
      <c r="B2981" s="7" t="s">
        <v>7707</v>
      </c>
    </row>
    <row r="2982" spans="1:2">
      <c r="A2982" s="6" t="s">
        <v>7708</v>
      </c>
      <c r="B2982" s="7" t="s">
        <v>7709</v>
      </c>
    </row>
    <row r="2983" spans="1:2">
      <c r="A2983" s="6" t="s">
        <v>7710</v>
      </c>
      <c r="B2983" s="7" t="s">
        <v>7711</v>
      </c>
    </row>
    <row r="2984" spans="1:2">
      <c r="A2984" s="6" t="s">
        <v>7712</v>
      </c>
      <c r="B2984" s="7" t="s">
        <v>7713</v>
      </c>
    </row>
    <row r="2985" spans="1:2">
      <c r="A2985" s="6" t="s">
        <v>7714</v>
      </c>
      <c r="B2985" s="7" t="s">
        <v>7715</v>
      </c>
    </row>
    <row r="2986" spans="1:2">
      <c r="A2986" s="6" t="s">
        <v>7716</v>
      </c>
      <c r="B2986" s="7" t="s">
        <v>7717</v>
      </c>
    </row>
    <row r="2987" spans="1:2">
      <c r="A2987" s="6" t="s">
        <v>7718</v>
      </c>
      <c r="B2987" s="7" t="s">
        <v>7719</v>
      </c>
    </row>
    <row r="2988" spans="1:2">
      <c r="A2988" s="6" t="s">
        <v>7720</v>
      </c>
      <c r="B2988" s="7" t="s">
        <v>7721</v>
      </c>
    </row>
    <row r="2989" spans="1:2">
      <c r="A2989" s="6" t="s">
        <v>7722</v>
      </c>
      <c r="B2989" s="7" t="s">
        <v>7723</v>
      </c>
    </row>
    <row r="2990" spans="1:2">
      <c r="A2990" s="6" t="s">
        <v>7724</v>
      </c>
      <c r="B2990" s="7" t="s">
        <v>7725</v>
      </c>
    </row>
    <row r="2991" spans="1:2">
      <c r="A2991" s="6" t="s">
        <v>7726</v>
      </c>
      <c r="B2991" s="7" t="s">
        <v>7727</v>
      </c>
    </row>
    <row r="2992" spans="1:2">
      <c r="A2992" s="6" t="s">
        <v>7728</v>
      </c>
      <c r="B2992" s="7" t="s">
        <v>7729</v>
      </c>
    </row>
    <row r="2993" spans="1:2">
      <c r="A2993" s="6" t="s">
        <v>7730</v>
      </c>
      <c r="B2993" s="7" t="s">
        <v>7731</v>
      </c>
    </row>
    <row r="2994" spans="1:2">
      <c r="A2994" s="6" t="s">
        <v>7732</v>
      </c>
      <c r="B2994" s="7" t="s">
        <v>7733</v>
      </c>
    </row>
    <row r="2995" spans="1:2">
      <c r="A2995" s="6" t="s">
        <v>7734</v>
      </c>
      <c r="B2995" s="7" t="s">
        <v>7735</v>
      </c>
    </row>
    <row r="2996" spans="1:2">
      <c r="A2996" s="6" t="s">
        <v>7736</v>
      </c>
      <c r="B2996" s="7" t="s">
        <v>7737</v>
      </c>
    </row>
    <row r="2997" spans="1:2">
      <c r="A2997" s="6" t="s">
        <v>7738</v>
      </c>
      <c r="B2997" s="7" t="s">
        <v>7739</v>
      </c>
    </row>
    <row r="2998" spans="1:2">
      <c r="A2998" s="6" t="s">
        <v>7740</v>
      </c>
      <c r="B2998" s="7" t="s">
        <v>7741</v>
      </c>
    </row>
    <row r="2999" spans="1:2">
      <c r="A2999" s="6" t="s">
        <v>7742</v>
      </c>
      <c r="B2999" s="7" t="s">
        <v>7743</v>
      </c>
    </row>
    <row r="3000" spans="1:2">
      <c r="A3000" s="6" t="s">
        <v>7744</v>
      </c>
      <c r="B3000" s="7" t="s">
        <v>7745</v>
      </c>
    </row>
    <row r="3001" spans="1:2">
      <c r="A3001" s="6" t="s">
        <v>7746</v>
      </c>
      <c r="B3001" s="7" t="s">
        <v>7747</v>
      </c>
    </row>
    <row r="3002" spans="1:2">
      <c r="A3002" s="6" t="s">
        <v>7748</v>
      </c>
      <c r="B3002" s="7" t="s">
        <v>7749</v>
      </c>
    </row>
    <row r="3003" spans="1:2">
      <c r="A3003" s="6" t="s">
        <v>7750</v>
      </c>
      <c r="B3003" s="7" t="s">
        <v>7751</v>
      </c>
    </row>
    <row r="3004" spans="1:2">
      <c r="A3004" s="6" t="s">
        <v>7752</v>
      </c>
      <c r="B3004" s="7" t="s">
        <v>7753</v>
      </c>
    </row>
    <row r="3005" spans="1:2">
      <c r="A3005" s="6" t="s">
        <v>7754</v>
      </c>
      <c r="B3005" s="7" t="s">
        <v>7755</v>
      </c>
    </row>
    <row r="3006" spans="1:2">
      <c r="A3006" s="6" t="s">
        <v>7756</v>
      </c>
      <c r="B3006" s="7" t="s">
        <v>7757</v>
      </c>
    </row>
    <row r="3007" spans="1:2">
      <c r="A3007" s="6" t="s">
        <v>7758</v>
      </c>
      <c r="B3007" s="7" t="s">
        <v>7759</v>
      </c>
    </row>
    <row r="3008" spans="1:2">
      <c r="A3008" s="6" t="s">
        <v>7760</v>
      </c>
      <c r="B3008" s="7" t="s">
        <v>7761</v>
      </c>
    </row>
    <row r="3009" spans="1:2">
      <c r="A3009" s="6" t="s">
        <v>7762</v>
      </c>
      <c r="B3009" s="7" t="s">
        <v>7763</v>
      </c>
    </row>
    <row r="3010" spans="1:2">
      <c r="A3010" s="6" t="s">
        <v>7764</v>
      </c>
      <c r="B3010" s="7" t="s">
        <v>7765</v>
      </c>
    </row>
    <row r="3011" spans="1:2">
      <c r="A3011" s="6" t="s">
        <v>7766</v>
      </c>
      <c r="B3011" s="7" t="s">
        <v>7767</v>
      </c>
    </row>
    <row r="3012" spans="1:2">
      <c r="A3012" s="6" t="s">
        <v>7768</v>
      </c>
      <c r="B3012" s="7" t="s">
        <v>7769</v>
      </c>
    </row>
    <row r="3013" spans="1:2">
      <c r="A3013" s="6" t="s">
        <v>7770</v>
      </c>
      <c r="B3013" s="7" t="s">
        <v>7771</v>
      </c>
    </row>
    <row r="3014" spans="1:2">
      <c r="A3014" s="6" t="s">
        <v>7772</v>
      </c>
      <c r="B3014" s="7" t="s">
        <v>7773</v>
      </c>
    </row>
    <row r="3015" spans="1:2">
      <c r="A3015" s="6" t="s">
        <v>7774</v>
      </c>
      <c r="B3015" s="7" t="s">
        <v>7775</v>
      </c>
    </row>
    <row r="3016" spans="1:2">
      <c r="A3016" s="6" t="s">
        <v>7776</v>
      </c>
      <c r="B3016" s="7" t="s">
        <v>7777</v>
      </c>
    </row>
    <row r="3017" spans="1:2">
      <c r="A3017" s="6" t="s">
        <v>7778</v>
      </c>
      <c r="B3017" s="7" t="s">
        <v>7779</v>
      </c>
    </row>
    <row r="3018" spans="1:2">
      <c r="A3018" s="6" t="s">
        <v>7780</v>
      </c>
      <c r="B3018" s="7" t="s">
        <v>7781</v>
      </c>
    </row>
    <row r="3019" spans="1:2">
      <c r="A3019" s="6" t="s">
        <v>7782</v>
      </c>
      <c r="B3019" s="7" t="s">
        <v>7783</v>
      </c>
    </row>
    <row r="3020" spans="1:2">
      <c r="A3020" s="6" t="s">
        <v>7784</v>
      </c>
      <c r="B3020" s="7" t="s">
        <v>7785</v>
      </c>
    </row>
    <row r="3021" spans="1:2">
      <c r="A3021" s="6" t="s">
        <v>7786</v>
      </c>
      <c r="B3021" s="7" t="s">
        <v>7787</v>
      </c>
    </row>
    <row r="3022" spans="1:2">
      <c r="A3022" s="6" t="s">
        <v>7788</v>
      </c>
      <c r="B3022" s="7" t="s">
        <v>7789</v>
      </c>
    </row>
    <row r="3023" spans="1:2">
      <c r="A3023" s="6" t="s">
        <v>7790</v>
      </c>
      <c r="B3023" s="7" t="s">
        <v>7791</v>
      </c>
    </row>
    <row r="3024" spans="1:2">
      <c r="A3024" s="6" t="s">
        <v>7792</v>
      </c>
      <c r="B3024" s="7" t="s">
        <v>7793</v>
      </c>
    </row>
    <row r="3025" spans="1:2">
      <c r="A3025" s="6" t="s">
        <v>7794</v>
      </c>
      <c r="B3025" s="7" t="s">
        <v>7795</v>
      </c>
    </row>
    <row r="3026" spans="1:2">
      <c r="A3026" s="6" t="s">
        <v>7796</v>
      </c>
      <c r="B3026" s="7" t="s">
        <v>7797</v>
      </c>
    </row>
    <row r="3027" spans="1:2">
      <c r="A3027" s="6" t="s">
        <v>7798</v>
      </c>
      <c r="B3027" s="7" t="s">
        <v>7799</v>
      </c>
    </row>
    <row r="3028" spans="1:2">
      <c r="A3028" s="6" t="s">
        <v>7800</v>
      </c>
      <c r="B3028" s="7" t="s">
        <v>7801</v>
      </c>
    </row>
    <row r="3029" spans="1:2">
      <c r="A3029" s="6" t="s">
        <v>7802</v>
      </c>
      <c r="B3029" s="7" t="s">
        <v>7803</v>
      </c>
    </row>
    <row r="3030" spans="1:2">
      <c r="A3030" s="6" t="s">
        <v>7804</v>
      </c>
      <c r="B3030" s="7" t="s">
        <v>7805</v>
      </c>
    </row>
    <row r="3031" spans="1:2">
      <c r="A3031" s="6" t="s">
        <v>7806</v>
      </c>
      <c r="B3031" s="7" t="s">
        <v>7807</v>
      </c>
    </row>
    <row r="3032" spans="1:2">
      <c r="A3032" s="6" t="s">
        <v>7808</v>
      </c>
      <c r="B3032" s="7" t="s">
        <v>7809</v>
      </c>
    </row>
    <row r="3033" spans="1:2">
      <c r="A3033" s="6" t="s">
        <v>7810</v>
      </c>
      <c r="B3033" s="7" t="s">
        <v>7811</v>
      </c>
    </row>
    <row r="3034" spans="1:2">
      <c r="A3034" s="6" t="s">
        <v>7812</v>
      </c>
      <c r="B3034" s="7" t="s">
        <v>7813</v>
      </c>
    </row>
    <row r="3035" spans="1:2">
      <c r="A3035" s="6" t="s">
        <v>7814</v>
      </c>
      <c r="B3035" s="7" t="s">
        <v>7815</v>
      </c>
    </row>
    <row r="3036" spans="1:2">
      <c r="A3036" s="6" t="s">
        <v>7816</v>
      </c>
      <c r="B3036" s="7" t="s">
        <v>7817</v>
      </c>
    </row>
    <row r="3037" spans="1:2">
      <c r="A3037" s="6" t="s">
        <v>7818</v>
      </c>
      <c r="B3037" s="7" t="s">
        <v>7819</v>
      </c>
    </row>
    <row r="3038" spans="1:2">
      <c r="A3038" s="6" t="s">
        <v>7820</v>
      </c>
      <c r="B3038" s="7" t="s">
        <v>7821</v>
      </c>
    </row>
    <row r="3039" spans="1:2">
      <c r="A3039" s="6" t="s">
        <v>7822</v>
      </c>
      <c r="B3039" s="7" t="s">
        <v>7823</v>
      </c>
    </row>
    <row r="3040" spans="1:2">
      <c r="A3040" s="6" t="s">
        <v>7824</v>
      </c>
      <c r="B3040" s="7" t="s">
        <v>7825</v>
      </c>
    </row>
    <row r="3041" spans="1:2">
      <c r="A3041" s="6" t="s">
        <v>7826</v>
      </c>
      <c r="B3041" s="7" t="s">
        <v>7827</v>
      </c>
    </row>
    <row r="3042" spans="1:2">
      <c r="A3042" s="6" t="s">
        <v>7828</v>
      </c>
      <c r="B3042" s="7" t="s">
        <v>7829</v>
      </c>
    </row>
    <row r="3043" spans="1:2">
      <c r="A3043" s="6" t="s">
        <v>7830</v>
      </c>
      <c r="B3043" s="7" t="s">
        <v>7831</v>
      </c>
    </row>
    <row r="3044" spans="1:2">
      <c r="A3044" s="6" t="s">
        <v>7832</v>
      </c>
      <c r="B3044" s="7" t="s">
        <v>7833</v>
      </c>
    </row>
    <row r="3045" spans="1:2">
      <c r="A3045" s="6" t="s">
        <v>7834</v>
      </c>
      <c r="B3045" s="7" t="s">
        <v>7835</v>
      </c>
    </row>
    <row r="3046" spans="1:2">
      <c r="A3046" s="6" t="s">
        <v>7836</v>
      </c>
      <c r="B3046" s="7" t="s">
        <v>7837</v>
      </c>
    </row>
    <row r="3047" spans="1:2">
      <c r="A3047" s="6" t="s">
        <v>7838</v>
      </c>
      <c r="B3047" s="7" t="s">
        <v>7839</v>
      </c>
    </row>
    <row r="3048" spans="1:2">
      <c r="A3048" s="6" t="s">
        <v>7840</v>
      </c>
      <c r="B3048" s="7" t="s">
        <v>7841</v>
      </c>
    </row>
    <row r="3049" spans="1:2">
      <c r="A3049" s="6" t="s">
        <v>7842</v>
      </c>
      <c r="B3049" s="7" t="s">
        <v>7843</v>
      </c>
    </row>
    <row r="3050" spans="1:2">
      <c r="A3050" s="6" t="s">
        <v>7844</v>
      </c>
      <c r="B3050" s="7" t="s">
        <v>7845</v>
      </c>
    </row>
    <row r="3051" spans="1:2">
      <c r="A3051" s="6" t="s">
        <v>7846</v>
      </c>
      <c r="B3051" s="7" t="s">
        <v>7847</v>
      </c>
    </row>
    <row r="3052" spans="1:2">
      <c r="A3052" s="6" t="s">
        <v>7848</v>
      </c>
      <c r="B3052" s="7" t="s">
        <v>7849</v>
      </c>
    </row>
    <row r="3053" spans="1:2">
      <c r="A3053" s="6" t="s">
        <v>7850</v>
      </c>
      <c r="B3053" s="7" t="s">
        <v>7851</v>
      </c>
    </row>
    <row r="3054" spans="1:2">
      <c r="A3054" s="6" t="s">
        <v>7852</v>
      </c>
      <c r="B3054" s="7" t="s">
        <v>7853</v>
      </c>
    </row>
    <row r="3055" spans="1:2">
      <c r="A3055" s="6" t="s">
        <v>7854</v>
      </c>
      <c r="B3055" s="7" t="s">
        <v>7855</v>
      </c>
    </row>
    <row r="3056" spans="1:2">
      <c r="A3056" s="6" t="s">
        <v>7856</v>
      </c>
      <c r="B3056" s="7" t="s">
        <v>7857</v>
      </c>
    </row>
    <row r="3057" spans="1:2">
      <c r="A3057" s="6" t="s">
        <v>7858</v>
      </c>
      <c r="B3057" s="7" t="s">
        <v>7859</v>
      </c>
    </row>
    <row r="3058" spans="1:2">
      <c r="A3058" s="6" t="s">
        <v>7860</v>
      </c>
      <c r="B3058" s="7" t="s">
        <v>7861</v>
      </c>
    </row>
    <row r="3059" spans="1:2">
      <c r="A3059" s="6" t="s">
        <v>7862</v>
      </c>
      <c r="B3059" s="7" t="s">
        <v>7863</v>
      </c>
    </row>
    <row r="3060" spans="1:2">
      <c r="A3060" s="6" t="s">
        <v>7864</v>
      </c>
      <c r="B3060" s="7" t="s">
        <v>7865</v>
      </c>
    </row>
    <row r="3061" spans="1:2">
      <c r="A3061" s="6" t="s">
        <v>7866</v>
      </c>
      <c r="B3061" s="7" t="s">
        <v>7867</v>
      </c>
    </row>
    <row r="3062" spans="1:2">
      <c r="A3062" s="6" t="s">
        <v>7868</v>
      </c>
      <c r="B3062" s="7" t="s">
        <v>7869</v>
      </c>
    </row>
    <row r="3063" spans="1:2">
      <c r="A3063" s="6" t="s">
        <v>7870</v>
      </c>
      <c r="B3063" s="7" t="s">
        <v>7871</v>
      </c>
    </row>
    <row r="3064" spans="1:2">
      <c r="A3064" s="6" t="s">
        <v>7872</v>
      </c>
      <c r="B3064" s="7" t="s">
        <v>7873</v>
      </c>
    </row>
    <row r="3065" spans="1:2">
      <c r="A3065" s="6" t="s">
        <v>7874</v>
      </c>
      <c r="B3065" s="7" t="s">
        <v>7875</v>
      </c>
    </row>
    <row r="3066" spans="1:2">
      <c r="A3066" s="6" t="s">
        <v>7876</v>
      </c>
      <c r="B3066" s="7" t="s">
        <v>7877</v>
      </c>
    </row>
    <row r="3067" spans="1:2">
      <c r="A3067" s="6" t="s">
        <v>7878</v>
      </c>
      <c r="B3067" s="7" t="s">
        <v>7879</v>
      </c>
    </row>
    <row r="3068" spans="1:2">
      <c r="A3068" s="6" t="s">
        <v>7880</v>
      </c>
      <c r="B3068" s="7" t="s">
        <v>7881</v>
      </c>
    </row>
    <row r="3069" spans="1:2">
      <c r="A3069" s="6" t="s">
        <v>7882</v>
      </c>
      <c r="B3069" s="7" t="s">
        <v>7883</v>
      </c>
    </row>
    <row r="3070" spans="1:2">
      <c r="A3070" s="6" t="s">
        <v>7884</v>
      </c>
      <c r="B3070" s="7" t="s">
        <v>7885</v>
      </c>
    </row>
    <row r="3071" spans="1:2">
      <c r="A3071" s="6" t="s">
        <v>7886</v>
      </c>
      <c r="B3071" s="7" t="s">
        <v>7887</v>
      </c>
    </row>
    <row r="3072" spans="1:2">
      <c r="A3072" s="6" t="s">
        <v>7888</v>
      </c>
      <c r="B3072" s="7" t="s">
        <v>7889</v>
      </c>
    </row>
    <row r="3073" spans="1:2">
      <c r="A3073" s="6" t="s">
        <v>7890</v>
      </c>
      <c r="B3073" s="7" t="s">
        <v>7891</v>
      </c>
    </row>
    <row r="3074" spans="1:2">
      <c r="A3074" s="6" t="s">
        <v>7892</v>
      </c>
      <c r="B3074" s="7" t="s">
        <v>7893</v>
      </c>
    </row>
    <row r="3075" spans="1:2">
      <c r="A3075" s="6" t="s">
        <v>7894</v>
      </c>
      <c r="B3075" s="7" t="s">
        <v>7895</v>
      </c>
    </row>
    <row r="3076" spans="1:2">
      <c r="A3076" s="6" t="s">
        <v>7896</v>
      </c>
      <c r="B3076" s="7" t="s">
        <v>7897</v>
      </c>
    </row>
    <row r="3077" spans="1:2">
      <c r="A3077" s="6" t="s">
        <v>7898</v>
      </c>
      <c r="B3077" s="7" t="s">
        <v>7899</v>
      </c>
    </row>
    <row r="3078" spans="1:2">
      <c r="A3078" s="6" t="s">
        <v>7900</v>
      </c>
      <c r="B3078" s="7" t="s">
        <v>7901</v>
      </c>
    </row>
    <row r="3079" spans="1:2">
      <c r="A3079" s="6" t="s">
        <v>7902</v>
      </c>
      <c r="B3079" s="7" t="s">
        <v>7903</v>
      </c>
    </row>
    <row r="3080" spans="1:2">
      <c r="A3080" s="6" t="s">
        <v>7904</v>
      </c>
      <c r="B3080" s="7" t="s">
        <v>7905</v>
      </c>
    </row>
    <row r="3081" spans="1:2">
      <c r="A3081" s="6" t="s">
        <v>7906</v>
      </c>
      <c r="B3081" s="7" t="s">
        <v>7907</v>
      </c>
    </row>
    <row r="3082" spans="1:2">
      <c r="A3082" s="6" t="s">
        <v>7908</v>
      </c>
      <c r="B3082" s="7" t="s">
        <v>7909</v>
      </c>
    </row>
    <row r="3083" spans="1:2">
      <c r="A3083" s="6" t="s">
        <v>7910</v>
      </c>
      <c r="B3083" s="7" t="s">
        <v>7911</v>
      </c>
    </row>
    <row r="3084" spans="1:2">
      <c r="A3084" s="6" t="s">
        <v>7912</v>
      </c>
      <c r="B3084" s="7" t="s">
        <v>7913</v>
      </c>
    </row>
    <row r="3085" spans="1:2">
      <c r="A3085" s="6" t="s">
        <v>7914</v>
      </c>
      <c r="B3085" s="7" t="s">
        <v>7915</v>
      </c>
    </row>
    <row r="3086" spans="1:2">
      <c r="A3086" s="6" t="s">
        <v>7916</v>
      </c>
      <c r="B3086" s="7" t="s">
        <v>7917</v>
      </c>
    </row>
    <row r="3087" spans="1:2">
      <c r="A3087" s="6" t="s">
        <v>7918</v>
      </c>
      <c r="B3087" s="7" t="s">
        <v>7919</v>
      </c>
    </row>
    <row r="3088" spans="1:2">
      <c r="A3088" s="6" t="s">
        <v>7920</v>
      </c>
      <c r="B3088" s="7" t="s">
        <v>7921</v>
      </c>
    </row>
    <row r="3089" spans="1:2">
      <c r="A3089" s="6" t="s">
        <v>7922</v>
      </c>
      <c r="B3089" s="7" t="s">
        <v>7923</v>
      </c>
    </row>
    <row r="3090" spans="1:2">
      <c r="A3090" s="6" t="s">
        <v>7924</v>
      </c>
      <c r="B3090" s="7" t="s">
        <v>7925</v>
      </c>
    </row>
    <row r="3091" spans="1:2">
      <c r="A3091" s="6" t="s">
        <v>7926</v>
      </c>
      <c r="B3091" s="7" t="s">
        <v>7927</v>
      </c>
    </row>
    <row r="3092" spans="1:2">
      <c r="A3092" s="6" t="s">
        <v>7928</v>
      </c>
      <c r="B3092" s="7" t="s">
        <v>7929</v>
      </c>
    </row>
    <row r="3093" spans="1:2">
      <c r="A3093" s="6" t="s">
        <v>7930</v>
      </c>
      <c r="B3093" s="7" t="s">
        <v>7931</v>
      </c>
    </row>
    <row r="3094" spans="1:2">
      <c r="A3094" s="6" t="s">
        <v>7932</v>
      </c>
      <c r="B3094" s="7" t="s">
        <v>7933</v>
      </c>
    </row>
    <row r="3095" spans="1:2">
      <c r="A3095" s="6" t="s">
        <v>7934</v>
      </c>
      <c r="B3095" s="7" t="s">
        <v>7935</v>
      </c>
    </row>
    <row r="3096" spans="1:2">
      <c r="A3096" s="6" t="s">
        <v>7936</v>
      </c>
      <c r="B3096" s="7" t="s">
        <v>7937</v>
      </c>
    </row>
    <row r="3097" spans="1:2">
      <c r="A3097" s="6" t="s">
        <v>7938</v>
      </c>
      <c r="B3097" s="7" t="s">
        <v>7939</v>
      </c>
    </row>
    <row r="3098" spans="1:2">
      <c r="A3098" s="6" t="s">
        <v>7940</v>
      </c>
      <c r="B3098" s="7" t="s">
        <v>7941</v>
      </c>
    </row>
    <row r="3099" spans="1:2">
      <c r="A3099" s="6" t="s">
        <v>7942</v>
      </c>
      <c r="B3099" s="7" t="s">
        <v>7943</v>
      </c>
    </row>
    <row r="3100" spans="1:2">
      <c r="A3100" s="6" t="s">
        <v>7944</v>
      </c>
      <c r="B3100" s="7" t="s">
        <v>7945</v>
      </c>
    </row>
    <row r="3101" spans="1:2">
      <c r="A3101" s="6" t="s">
        <v>7946</v>
      </c>
      <c r="B3101" s="7" t="s">
        <v>7947</v>
      </c>
    </row>
    <row r="3102" spans="1:2">
      <c r="A3102" s="6" t="s">
        <v>7948</v>
      </c>
      <c r="B3102" s="7" t="s">
        <v>7949</v>
      </c>
    </row>
    <row r="3103" spans="1:2">
      <c r="A3103" s="6" t="s">
        <v>7950</v>
      </c>
      <c r="B3103" s="7" t="s">
        <v>7951</v>
      </c>
    </row>
    <row r="3104" spans="1:2">
      <c r="A3104" s="6" t="s">
        <v>7952</v>
      </c>
      <c r="B3104" s="7" t="s">
        <v>7953</v>
      </c>
    </row>
    <row r="3105" spans="1:2">
      <c r="A3105" s="6" t="s">
        <v>7954</v>
      </c>
      <c r="B3105" s="7" t="s">
        <v>7955</v>
      </c>
    </row>
    <row r="3106" spans="1:2">
      <c r="A3106" s="6" t="s">
        <v>7956</v>
      </c>
      <c r="B3106" s="7" t="s">
        <v>7957</v>
      </c>
    </row>
    <row r="3107" spans="1:2">
      <c r="A3107" s="6" t="s">
        <v>7958</v>
      </c>
      <c r="B3107" s="7" t="s">
        <v>7959</v>
      </c>
    </row>
    <row r="3108" spans="1:2">
      <c r="A3108" s="6" t="s">
        <v>7960</v>
      </c>
      <c r="B3108" s="7" t="s">
        <v>7961</v>
      </c>
    </row>
    <row r="3109" spans="1:2">
      <c r="A3109" s="6" t="s">
        <v>7962</v>
      </c>
      <c r="B3109" s="7" t="s">
        <v>7963</v>
      </c>
    </row>
    <row r="3110" spans="1:2">
      <c r="A3110" s="6" t="s">
        <v>7964</v>
      </c>
      <c r="B3110" s="7" t="s">
        <v>7965</v>
      </c>
    </row>
    <row r="3111" spans="1:2">
      <c r="A3111" s="6" t="s">
        <v>7966</v>
      </c>
      <c r="B3111" s="7" t="s">
        <v>7967</v>
      </c>
    </row>
    <row r="3112" spans="1:2">
      <c r="A3112" s="6" t="s">
        <v>7968</v>
      </c>
      <c r="B3112" s="7" t="s">
        <v>7969</v>
      </c>
    </row>
    <row r="3113" spans="1:2">
      <c r="A3113" s="6" t="s">
        <v>7970</v>
      </c>
      <c r="B3113" s="7" t="s">
        <v>7971</v>
      </c>
    </row>
    <row r="3114" spans="1:2">
      <c r="A3114" s="6" t="s">
        <v>7972</v>
      </c>
      <c r="B3114" s="7" t="s">
        <v>7973</v>
      </c>
    </row>
    <row r="3115" spans="1:2">
      <c r="A3115" s="6" t="s">
        <v>7974</v>
      </c>
      <c r="B3115" s="7" t="s">
        <v>7975</v>
      </c>
    </row>
    <row r="3116" spans="1:2">
      <c r="A3116" s="6" t="s">
        <v>7976</v>
      </c>
      <c r="B3116" s="7" t="s">
        <v>7977</v>
      </c>
    </row>
    <row r="3117" spans="1:2">
      <c r="A3117" s="6" t="s">
        <v>7978</v>
      </c>
      <c r="B3117" s="7" t="s">
        <v>7979</v>
      </c>
    </row>
    <row r="3118" spans="1:2">
      <c r="A3118" s="6" t="s">
        <v>7980</v>
      </c>
      <c r="B3118" s="7" t="s">
        <v>7981</v>
      </c>
    </row>
    <row r="3119" spans="1:2">
      <c r="A3119" s="6" t="s">
        <v>7982</v>
      </c>
      <c r="B3119" s="7" t="s">
        <v>7983</v>
      </c>
    </row>
    <row r="3120" spans="1:2">
      <c r="A3120" s="6" t="s">
        <v>7984</v>
      </c>
      <c r="B3120" s="7" t="s">
        <v>7985</v>
      </c>
    </row>
    <row r="3121" spans="1:2">
      <c r="A3121" s="6" t="s">
        <v>7986</v>
      </c>
      <c r="B3121" s="7" t="s">
        <v>7987</v>
      </c>
    </row>
    <row r="3122" spans="1:2">
      <c r="A3122" s="6" t="s">
        <v>7988</v>
      </c>
      <c r="B3122" s="7" t="s">
        <v>7989</v>
      </c>
    </row>
    <row r="3123" spans="1:2">
      <c r="A3123" s="6" t="s">
        <v>7990</v>
      </c>
      <c r="B3123" s="7" t="s">
        <v>7991</v>
      </c>
    </row>
    <row r="3124" spans="1:2">
      <c r="A3124" s="6" t="s">
        <v>7992</v>
      </c>
      <c r="B3124" s="7" t="s">
        <v>7993</v>
      </c>
    </row>
    <row r="3125" spans="1:2">
      <c r="A3125" s="6" t="s">
        <v>7994</v>
      </c>
      <c r="B3125" s="7" t="s">
        <v>7995</v>
      </c>
    </row>
    <row r="3126" spans="1:2">
      <c r="A3126" s="6" t="s">
        <v>7996</v>
      </c>
      <c r="B3126" s="7" t="s">
        <v>7997</v>
      </c>
    </row>
    <row r="3127" spans="1:2">
      <c r="A3127" s="6" t="s">
        <v>7998</v>
      </c>
      <c r="B3127" s="7" t="s">
        <v>7999</v>
      </c>
    </row>
    <row r="3128" spans="1:2">
      <c r="A3128" s="6" t="s">
        <v>8000</v>
      </c>
      <c r="B3128" s="7" t="s">
        <v>8001</v>
      </c>
    </row>
    <row r="3129" spans="1:2">
      <c r="A3129" s="6" t="s">
        <v>8002</v>
      </c>
      <c r="B3129" s="7" t="s">
        <v>8003</v>
      </c>
    </row>
    <row r="3130" spans="1:2">
      <c r="A3130" s="6" t="s">
        <v>8004</v>
      </c>
      <c r="B3130" s="7" t="s">
        <v>8005</v>
      </c>
    </row>
    <row r="3131" spans="1:2">
      <c r="A3131" s="6" t="s">
        <v>8006</v>
      </c>
      <c r="B3131" s="7" t="s">
        <v>8007</v>
      </c>
    </row>
    <row r="3132" spans="1:2">
      <c r="A3132" s="6" t="s">
        <v>8008</v>
      </c>
      <c r="B3132" s="7" t="s">
        <v>8009</v>
      </c>
    </row>
    <row r="3133" spans="1:2">
      <c r="A3133" s="6" t="s">
        <v>8010</v>
      </c>
      <c r="B3133" s="7" t="s">
        <v>8011</v>
      </c>
    </row>
    <row r="3134" spans="1:2">
      <c r="A3134" s="6" t="s">
        <v>8012</v>
      </c>
      <c r="B3134" s="7" t="s">
        <v>8013</v>
      </c>
    </row>
    <row r="3135" spans="1:2">
      <c r="A3135" s="6" t="s">
        <v>8014</v>
      </c>
      <c r="B3135" s="7" t="s">
        <v>8015</v>
      </c>
    </row>
    <row r="3136" spans="1:2">
      <c r="A3136" s="6" t="s">
        <v>8016</v>
      </c>
      <c r="B3136" s="7" t="s">
        <v>8017</v>
      </c>
    </row>
    <row r="3137" spans="1:2">
      <c r="A3137" s="6" t="s">
        <v>8018</v>
      </c>
      <c r="B3137" s="7" t="s">
        <v>8019</v>
      </c>
    </row>
    <row r="3138" spans="1:2">
      <c r="A3138" s="6" t="s">
        <v>8020</v>
      </c>
      <c r="B3138" s="7" t="s">
        <v>8021</v>
      </c>
    </row>
    <row r="3139" spans="1:2">
      <c r="A3139" s="6" t="s">
        <v>8022</v>
      </c>
      <c r="B3139" s="7" t="s">
        <v>8023</v>
      </c>
    </row>
    <row r="3140" spans="1:2">
      <c r="A3140" s="6" t="s">
        <v>8024</v>
      </c>
      <c r="B3140" s="7" t="s">
        <v>8025</v>
      </c>
    </row>
    <row r="3141" spans="1:2">
      <c r="A3141" s="6" t="s">
        <v>8026</v>
      </c>
      <c r="B3141" s="7" t="s">
        <v>8027</v>
      </c>
    </row>
    <row r="3142" spans="1:2">
      <c r="A3142" s="6" t="s">
        <v>8028</v>
      </c>
      <c r="B3142" s="7" t="s">
        <v>8029</v>
      </c>
    </row>
    <row r="3143" spans="1:2">
      <c r="A3143" s="6" t="s">
        <v>8030</v>
      </c>
      <c r="B3143" s="7" t="s">
        <v>8031</v>
      </c>
    </row>
    <row r="3144" spans="1:2">
      <c r="A3144" s="6" t="s">
        <v>8032</v>
      </c>
      <c r="B3144" s="7" t="s">
        <v>8033</v>
      </c>
    </row>
    <row r="3145" spans="1:2">
      <c r="A3145" s="6" t="s">
        <v>8034</v>
      </c>
      <c r="B3145" s="7" t="s">
        <v>8035</v>
      </c>
    </row>
    <row r="3146" spans="1:2">
      <c r="A3146" s="6" t="s">
        <v>8036</v>
      </c>
      <c r="B3146" s="7" t="s">
        <v>8037</v>
      </c>
    </row>
    <row r="3147" spans="1:2">
      <c r="A3147" s="6" t="s">
        <v>8038</v>
      </c>
      <c r="B3147" s="7" t="s">
        <v>8039</v>
      </c>
    </row>
    <row r="3148" spans="1:2">
      <c r="A3148" s="6" t="s">
        <v>8040</v>
      </c>
      <c r="B3148" s="7" t="s">
        <v>8041</v>
      </c>
    </row>
    <row r="3149" spans="1:2">
      <c r="A3149" s="6" t="s">
        <v>8042</v>
      </c>
      <c r="B3149" s="7" t="s">
        <v>8043</v>
      </c>
    </row>
    <row r="3150" spans="1:2">
      <c r="A3150" s="6" t="s">
        <v>8044</v>
      </c>
      <c r="B3150" s="7" t="s">
        <v>8045</v>
      </c>
    </row>
    <row r="3151" spans="1:2">
      <c r="A3151" s="6" t="s">
        <v>8046</v>
      </c>
      <c r="B3151" s="7" t="s">
        <v>8047</v>
      </c>
    </row>
    <row r="3152" spans="1:2">
      <c r="A3152" s="6" t="s">
        <v>8048</v>
      </c>
      <c r="B3152" s="7" t="s">
        <v>8049</v>
      </c>
    </row>
    <row r="3153" spans="1:2">
      <c r="A3153" s="6" t="s">
        <v>8050</v>
      </c>
      <c r="B3153" s="7" t="s">
        <v>8051</v>
      </c>
    </row>
    <row r="3154" spans="1:2">
      <c r="A3154" s="6" t="s">
        <v>8052</v>
      </c>
      <c r="B3154" s="7" t="s">
        <v>8053</v>
      </c>
    </row>
    <row r="3155" spans="1:2">
      <c r="A3155" s="6" t="s">
        <v>8054</v>
      </c>
      <c r="B3155" s="7" t="s">
        <v>8055</v>
      </c>
    </row>
    <row r="3156" spans="1:2">
      <c r="A3156" s="6" t="s">
        <v>8056</v>
      </c>
      <c r="B3156" s="7" t="s">
        <v>8057</v>
      </c>
    </row>
    <row r="3157" spans="1:2">
      <c r="A3157" s="6" t="s">
        <v>8058</v>
      </c>
      <c r="B3157" s="7" t="s">
        <v>8059</v>
      </c>
    </row>
    <row r="3158" spans="1:2">
      <c r="A3158" s="6" t="s">
        <v>8060</v>
      </c>
      <c r="B3158" s="7" t="s">
        <v>8061</v>
      </c>
    </row>
    <row r="3159" spans="1:2">
      <c r="A3159" s="6" t="s">
        <v>8062</v>
      </c>
      <c r="B3159" s="7" t="s">
        <v>8063</v>
      </c>
    </row>
    <row r="3160" spans="1:2">
      <c r="A3160" s="6" t="s">
        <v>8064</v>
      </c>
      <c r="B3160" s="7" t="s">
        <v>8065</v>
      </c>
    </row>
    <row r="3161" spans="1:2">
      <c r="A3161" s="6" t="s">
        <v>8066</v>
      </c>
      <c r="B3161" s="7" t="s">
        <v>8067</v>
      </c>
    </row>
    <row r="3162" spans="1:2">
      <c r="A3162" s="6" t="s">
        <v>8068</v>
      </c>
      <c r="B3162" s="7" t="s">
        <v>8069</v>
      </c>
    </row>
    <row r="3163" spans="1:2">
      <c r="A3163" s="6" t="s">
        <v>1914</v>
      </c>
      <c r="B3163" s="7" t="s">
        <v>1915</v>
      </c>
    </row>
    <row r="3164" spans="1:2">
      <c r="A3164" s="6" t="s">
        <v>8070</v>
      </c>
      <c r="B3164" s="7" t="s">
        <v>8071</v>
      </c>
    </row>
    <row r="3165" spans="1:2">
      <c r="A3165" s="6" t="s">
        <v>8072</v>
      </c>
      <c r="B3165" s="7" t="s">
        <v>8073</v>
      </c>
    </row>
    <row r="3166" spans="1:2">
      <c r="A3166" s="6" t="s">
        <v>8074</v>
      </c>
      <c r="B3166" s="7" t="s">
        <v>8075</v>
      </c>
    </row>
    <row r="3167" spans="1:2">
      <c r="A3167" s="6" t="s">
        <v>8076</v>
      </c>
      <c r="B3167" s="7" t="s">
        <v>8077</v>
      </c>
    </row>
    <row r="3168" spans="1:2">
      <c r="A3168" s="6" t="s">
        <v>8078</v>
      </c>
      <c r="B3168" s="7" t="s">
        <v>8079</v>
      </c>
    </row>
    <row r="3169" spans="1:2">
      <c r="A3169" s="6" t="s">
        <v>8080</v>
      </c>
      <c r="B3169" s="7" t="s">
        <v>8081</v>
      </c>
    </row>
    <row r="3170" spans="1:2">
      <c r="A3170" s="6" t="s">
        <v>8082</v>
      </c>
      <c r="B3170" s="7" t="s">
        <v>8083</v>
      </c>
    </row>
    <row r="3171" spans="1:2">
      <c r="A3171" s="6" t="s">
        <v>8084</v>
      </c>
      <c r="B3171" s="7" t="s">
        <v>8085</v>
      </c>
    </row>
    <row r="3172" spans="1:2">
      <c r="A3172" s="6" t="s">
        <v>8086</v>
      </c>
      <c r="B3172" s="7" t="s">
        <v>8087</v>
      </c>
    </row>
    <row r="3173" spans="1:2">
      <c r="A3173" s="6" t="s">
        <v>8088</v>
      </c>
      <c r="B3173" s="7" t="s">
        <v>8089</v>
      </c>
    </row>
    <row r="3174" spans="1:2">
      <c r="A3174" s="6" t="s">
        <v>8090</v>
      </c>
      <c r="B3174" s="7" t="s">
        <v>8091</v>
      </c>
    </row>
    <row r="3175" spans="1:2">
      <c r="A3175" s="6" t="s">
        <v>8092</v>
      </c>
      <c r="B3175" s="7" t="s">
        <v>8093</v>
      </c>
    </row>
    <row r="3176" spans="1:2">
      <c r="A3176" s="6" t="s">
        <v>8094</v>
      </c>
      <c r="B3176" s="7" t="s">
        <v>8095</v>
      </c>
    </row>
    <row r="3177" spans="1:2">
      <c r="A3177" s="6" t="s">
        <v>8096</v>
      </c>
      <c r="B3177" s="7" t="s">
        <v>8097</v>
      </c>
    </row>
    <row r="3178" spans="1:2">
      <c r="A3178" s="6" t="s">
        <v>8098</v>
      </c>
      <c r="B3178" s="7" t="s">
        <v>8099</v>
      </c>
    </row>
    <row r="3179" spans="1:2">
      <c r="A3179" s="6" t="s">
        <v>8100</v>
      </c>
      <c r="B3179" s="7" t="s">
        <v>8101</v>
      </c>
    </row>
    <row r="3180" spans="1:2">
      <c r="A3180" s="6" t="s">
        <v>8102</v>
      </c>
      <c r="B3180" s="7" t="s">
        <v>8103</v>
      </c>
    </row>
    <row r="3181" spans="1:2">
      <c r="A3181" s="6" t="s">
        <v>8104</v>
      </c>
      <c r="B3181" s="7" t="s">
        <v>8105</v>
      </c>
    </row>
    <row r="3182" spans="1:2">
      <c r="A3182" s="6" t="s">
        <v>8106</v>
      </c>
      <c r="B3182" s="7" t="s">
        <v>8107</v>
      </c>
    </row>
    <row r="3183" spans="1:2">
      <c r="A3183" s="6" t="s">
        <v>8108</v>
      </c>
      <c r="B3183" s="7" t="s">
        <v>8109</v>
      </c>
    </row>
    <row r="3184" spans="1:2">
      <c r="A3184" s="6" t="s">
        <v>8110</v>
      </c>
      <c r="B3184" s="7" t="s">
        <v>8111</v>
      </c>
    </row>
    <row r="3185" spans="1:2">
      <c r="A3185" s="6" t="s">
        <v>8112</v>
      </c>
      <c r="B3185" s="7" t="s">
        <v>8113</v>
      </c>
    </row>
    <row r="3186" spans="1:2">
      <c r="A3186" s="6" t="s">
        <v>8114</v>
      </c>
      <c r="B3186" s="7" t="s">
        <v>8115</v>
      </c>
    </row>
    <row r="3187" spans="1:2">
      <c r="A3187" s="6" t="s">
        <v>8116</v>
      </c>
      <c r="B3187" s="7" t="s">
        <v>8117</v>
      </c>
    </row>
    <row r="3188" spans="1:2">
      <c r="A3188" s="6" t="s">
        <v>8118</v>
      </c>
      <c r="B3188" s="7" t="s">
        <v>8119</v>
      </c>
    </row>
    <row r="3189" spans="1:2">
      <c r="A3189" s="6" t="s">
        <v>8120</v>
      </c>
      <c r="B3189" s="7" t="s">
        <v>8121</v>
      </c>
    </row>
    <row r="3190" spans="1:2">
      <c r="A3190" s="6" t="s">
        <v>8122</v>
      </c>
      <c r="B3190" s="7" t="s">
        <v>8123</v>
      </c>
    </row>
    <row r="3191" spans="1:2">
      <c r="A3191" s="6" t="s">
        <v>8124</v>
      </c>
      <c r="B3191" s="7" t="s">
        <v>8125</v>
      </c>
    </row>
    <row r="3192" spans="1:2">
      <c r="A3192" s="6" t="s">
        <v>8126</v>
      </c>
      <c r="B3192" s="7" t="s">
        <v>8127</v>
      </c>
    </row>
    <row r="3193" spans="1:2">
      <c r="A3193" s="6" t="s">
        <v>8128</v>
      </c>
      <c r="B3193" s="7" t="s">
        <v>8129</v>
      </c>
    </row>
    <row r="3194" spans="1:2">
      <c r="A3194" s="6" t="s">
        <v>8130</v>
      </c>
      <c r="B3194" s="7" t="s">
        <v>8131</v>
      </c>
    </row>
    <row r="3195" spans="1:2">
      <c r="A3195" s="6" t="s">
        <v>8132</v>
      </c>
      <c r="B3195" s="7" t="s">
        <v>8133</v>
      </c>
    </row>
    <row r="3196" spans="1:2">
      <c r="A3196" s="6" t="s">
        <v>8134</v>
      </c>
      <c r="B3196" s="7" t="s">
        <v>8135</v>
      </c>
    </row>
    <row r="3197" spans="1:2">
      <c r="A3197" s="6" t="s">
        <v>8136</v>
      </c>
      <c r="B3197" s="7" t="s">
        <v>8137</v>
      </c>
    </row>
    <row r="3198" spans="1:2">
      <c r="A3198" s="6" t="s">
        <v>8138</v>
      </c>
      <c r="B3198" s="7" t="s">
        <v>8139</v>
      </c>
    </row>
    <row r="3199" spans="1:2">
      <c r="A3199" s="6" t="s">
        <v>8140</v>
      </c>
      <c r="B3199" s="7" t="s">
        <v>8141</v>
      </c>
    </row>
    <row r="3200" spans="1:2">
      <c r="A3200" s="6" t="s">
        <v>8142</v>
      </c>
      <c r="B3200" s="7" t="s">
        <v>8143</v>
      </c>
    </row>
    <row r="3201" spans="1:2">
      <c r="A3201" s="6" t="s">
        <v>8144</v>
      </c>
      <c r="B3201" s="7" t="s">
        <v>8145</v>
      </c>
    </row>
    <row r="3202" spans="1:2">
      <c r="A3202" s="6" t="s">
        <v>8146</v>
      </c>
      <c r="B3202" s="7" t="s">
        <v>8147</v>
      </c>
    </row>
    <row r="3203" spans="1:2">
      <c r="A3203" s="6" t="s">
        <v>8148</v>
      </c>
      <c r="B3203" s="7" t="s">
        <v>8149</v>
      </c>
    </row>
    <row r="3204" spans="1:2">
      <c r="A3204" s="6" t="s">
        <v>8150</v>
      </c>
      <c r="B3204" s="7" t="s">
        <v>8151</v>
      </c>
    </row>
    <row r="3205" spans="1:2">
      <c r="A3205" s="6" t="s">
        <v>8152</v>
      </c>
      <c r="B3205" s="7" t="s">
        <v>8153</v>
      </c>
    </row>
    <row r="3206" spans="1:2">
      <c r="A3206" s="6" t="s">
        <v>8154</v>
      </c>
      <c r="B3206" s="7" t="s">
        <v>8155</v>
      </c>
    </row>
    <row r="3207" spans="1:2">
      <c r="A3207" s="6" t="s">
        <v>8156</v>
      </c>
      <c r="B3207" s="7" t="s">
        <v>8157</v>
      </c>
    </row>
    <row r="3208" spans="1:2">
      <c r="A3208" s="6" t="s">
        <v>8158</v>
      </c>
      <c r="B3208" s="7" t="s">
        <v>8159</v>
      </c>
    </row>
    <row r="3209" spans="1:2">
      <c r="A3209" s="6" t="s">
        <v>8160</v>
      </c>
      <c r="B3209" s="7" t="s">
        <v>8161</v>
      </c>
    </row>
    <row r="3210" spans="1:2">
      <c r="A3210" s="6" t="s">
        <v>8162</v>
      </c>
      <c r="B3210" s="7" t="s">
        <v>8163</v>
      </c>
    </row>
    <row r="3211" spans="1:2">
      <c r="A3211" s="6" t="s">
        <v>8164</v>
      </c>
      <c r="B3211" s="7" t="s">
        <v>8165</v>
      </c>
    </row>
    <row r="3212" spans="1:2">
      <c r="A3212" s="6" t="s">
        <v>8166</v>
      </c>
      <c r="B3212" s="7" t="s">
        <v>8167</v>
      </c>
    </row>
    <row r="3213" spans="1:2">
      <c r="A3213" s="6" t="s">
        <v>8168</v>
      </c>
      <c r="B3213" s="7" t="s">
        <v>8169</v>
      </c>
    </row>
    <row r="3214" spans="1:2">
      <c r="A3214" s="6" t="s">
        <v>8170</v>
      </c>
      <c r="B3214" s="7" t="s">
        <v>8171</v>
      </c>
    </row>
    <row r="3215" spans="1:2">
      <c r="A3215" s="6" t="s">
        <v>8172</v>
      </c>
      <c r="B3215" s="7" t="s">
        <v>8173</v>
      </c>
    </row>
    <row r="3216" spans="1:2">
      <c r="A3216" s="6" t="s">
        <v>8174</v>
      </c>
      <c r="B3216" s="7" t="s">
        <v>8175</v>
      </c>
    </row>
    <row r="3217" spans="1:2">
      <c r="A3217" s="6" t="s">
        <v>8176</v>
      </c>
      <c r="B3217" s="7" t="s">
        <v>8177</v>
      </c>
    </row>
    <row r="3218" spans="1:2">
      <c r="A3218" s="6" t="s">
        <v>8178</v>
      </c>
      <c r="B3218" s="7" t="s">
        <v>8179</v>
      </c>
    </row>
    <row r="3219" spans="1:2">
      <c r="A3219" s="6" t="s">
        <v>8180</v>
      </c>
      <c r="B3219" s="7" t="s">
        <v>8181</v>
      </c>
    </row>
    <row r="3220" spans="1:2">
      <c r="A3220" s="6" t="s">
        <v>8182</v>
      </c>
      <c r="B3220" s="7" t="s">
        <v>8183</v>
      </c>
    </row>
    <row r="3221" spans="1:2">
      <c r="A3221" s="6" t="s">
        <v>8184</v>
      </c>
      <c r="B3221" s="7" t="s">
        <v>8185</v>
      </c>
    </row>
    <row r="3222" spans="1:2">
      <c r="A3222" s="6" t="s">
        <v>8186</v>
      </c>
      <c r="B3222" s="7" t="s">
        <v>8187</v>
      </c>
    </row>
    <row r="3223" spans="1:2">
      <c r="A3223" s="6" t="s">
        <v>8188</v>
      </c>
      <c r="B3223" s="7" t="s">
        <v>8189</v>
      </c>
    </row>
    <row r="3224" spans="1:2">
      <c r="A3224" s="6" t="s">
        <v>8190</v>
      </c>
      <c r="B3224" s="7" t="s">
        <v>8191</v>
      </c>
    </row>
    <row r="3225" spans="1:2">
      <c r="A3225" s="6" t="s">
        <v>8192</v>
      </c>
      <c r="B3225" s="7" t="s">
        <v>8193</v>
      </c>
    </row>
    <row r="3226" spans="1:2">
      <c r="A3226" s="6" t="s">
        <v>8194</v>
      </c>
      <c r="B3226" s="7" t="s">
        <v>8195</v>
      </c>
    </row>
    <row r="3227" spans="1:2">
      <c r="A3227" s="6" t="s">
        <v>8196</v>
      </c>
      <c r="B3227" s="7" t="s">
        <v>8197</v>
      </c>
    </row>
    <row r="3228" spans="1:2">
      <c r="A3228" s="6" t="s">
        <v>8198</v>
      </c>
      <c r="B3228" s="7" t="s">
        <v>8199</v>
      </c>
    </row>
    <row r="3229" spans="1:2">
      <c r="A3229" s="6" t="s">
        <v>8200</v>
      </c>
      <c r="B3229" s="7" t="s">
        <v>8177</v>
      </c>
    </row>
    <row r="3230" spans="1:2">
      <c r="A3230" s="6" t="s">
        <v>8201</v>
      </c>
      <c r="B3230" s="7" t="s">
        <v>8202</v>
      </c>
    </row>
    <row r="3231" spans="1:2">
      <c r="A3231" s="6" t="s">
        <v>8203</v>
      </c>
      <c r="B3231" s="7" t="s">
        <v>8204</v>
      </c>
    </row>
    <row r="3232" spans="1:2">
      <c r="A3232" s="6" t="s">
        <v>8205</v>
      </c>
      <c r="B3232" s="7" t="s">
        <v>8206</v>
      </c>
    </row>
    <row r="3233" spans="1:2">
      <c r="A3233" s="6" t="s">
        <v>8207</v>
      </c>
      <c r="B3233" s="7" t="s">
        <v>8208</v>
      </c>
    </row>
    <row r="3234" spans="1:2">
      <c r="A3234" s="6" t="s">
        <v>8209</v>
      </c>
      <c r="B3234" s="7" t="s">
        <v>8210</v>
      </c>
    </row>
    <row r="3235" spans="1:2">
      <c r="A3235" s="6" t="s">
        <v>8211</v>
      </c>
      <c r="B3235" s="7" t="s">
        <v>8212</v>
      </c>
    </row>
    <row r="3236" spans="1:2">
      <c r="A3236" s="6" t="s">
        <v>8213</v>
      </c>
      <c r="B3236" s="7" t="s">
        <v>8214</v>
      </c>
    </row>
    <row r="3237" spans="1:2">
      <c r="A3237" s="6" t="s">
        <v>8215</v>
      </c>
      <c r="B3237" s="7" t="s">
        <v>8216</v>
      </c>
    </row>
    <row r="3238" spans="1:2">
      <c r="A3238" s="6" t="s">
        <v>8217</v>
      </c>
      <c r="B3238" s="7" t="s">
        <v>8218</v>
      </c>
    </row>
    <row r="3239" spans="1:2">
      <c r="A3239" s="6" t="s">
        <v>8219</v>
      </c>
      <c r="B3239" s="7" t="s">
        <v>8220</v>
      </c>
    </row>
    <row r="3240" spans="1:2">
      <c r="A3240" s="6" t="s">
        <v>8221</v>
      </c>
      <c r="B3240" s="7" t="s">
        <v>8222</v>
      </c>
    </row>
    <row r="3241" spans="1:2">
      <c r="A3241" s="6" t="s">
        <v>8223</v>
      </c>
      <c r="B3241" s="7" t="s">
        <v>8224</v>
      </c>
    </row>
    <row r="3242" spans="1:2">
      <c r="A3242" s="6" t="s">
        <v>8225</v>
      </c>
      <c r="B3242" s="7" t="s">
        <v>8226</v>
      </c>
    </row>
    <row r="3243" spans="1:2">
      <c r="A3243" s="6" t="s">
        <v>8227</v>
      </c>
      <c r="B3243" s="7" t="s">
        <v>8228</v>
      </c>
    </row>
    <row r="3244" spans="1:2">
      <c r="A3244" s="6" t="s">
        <v>8229</v>
      </c>
      <c r="B3244" s="7" t="s">
        <v>8230</v>
      </c>
    </row>
    <row r="3245" spans="1:2">
      <c r="A3245" s="6" t="s">
        <v>8231</v>
      </c>
      <c r="B3245" s="7" t="s">
        <v>8232</v>
      </c>
    </row>
    <row r="3246" spans="1:2">
      <c r="A3246" s="6" t="s">
        <v>8233</v>
      </c>
      <c r="B3246" s="7" t="s">
        <v>8234</v>
      </c>
    </row>
    <row r="3247" spans="1:2">
      <c r="A3247" s="6" t="s">
        <v>8235</v>
      </c>
      <c r="B3247" s="7" t="s">
        <v>8236</v>
      </c>
    </row>
    <row r="3248" spans="1:2">
      <c r="A3248" s="6" t="s">
        <v>8237</v>
      </c>
      <c r="B3248" s="7" t="s">
        <v>8238</v>
      </c>
    </row>
    <row r="3249" spans="1:2">
      <c r="A3249" s="6" t="s">
        <v>8239</v>
      </c>
      <c r="B3249" s="7" t="s">
        <v>8240</v>
      </c>
    </row>
    <row r="3250" spans="1:2">
      <c r="A3250" s="6" t="s">
        <v>8241</v>
      </c>
      <c r="B3250" s="7" t="s">
        <v>8242</v>
      </c>
    </row>
    <row r="3251" spans="1:2">
      <c r="A3251" s="6" t="s">
        <v>8243</v>
      </c>
      <c r="B3251" s="7" t="s">
        <v>8244</v>
      </c>
    </row>
    <row r="3252" spans="1:2">
      <c r="A3252" s="6" t="s">
        <v>8245</v>
      </c>
      <c r="B3252" s="7" t="s">
        <v>8246</v>
      </c>
    </row>
    <row r="3253" spans="1:2">
      <c r="A3253" s="6" t="s">
        <v>8247</v>
      </c>
      <c r="B3253" s="7" t="s">
        <v>8248</v>
      </c>
    </row>
    <row r="3254" spans="1:2">
      <c r="A3254" s="6" t="s">
        <v>8249</v>
      </c>
      <c r="B3254" s="7" t="s">
        <v>8250</v>
      </c>
    </row>
    <row r="3255" spans="1:2">
      <c r="A3255" s="6" t="s">
        <v>8251</v>
      </c>
      <c r="B3255" s="7" t="s">
        <v>8252</v>
      </c>
    </row>
    <row r="3256" spans="1:2">
      <c r="A3256" s="6" t="s">
        <v>8253</v>
      </c>
      <c r="B3256" s="7" t="s">
        <v>8254</v>
      </c>
    </row>
    <row r="3257" spans="1:2">
      <c r="A3257" s="6" t="s">
        <v>8255</v>
      </c>
      <c r="B3257" s="7" t="s">
        <v>8256</v>
      </c>
    </row>
    <row r="3258" spans="1:2">
      <c r="A3258" s="6" t="s">
        <v>8257</v>
      </c>
      <c r="B3258" s="7" t="s">
        <v>8258</v>
      </c>
    </row>
    <row r="3259" spans="1:2">
      <c r="A3259" s="6" t="s">
        <v>8259</v>
      </c>
      <c r="B3259" s="7" t="s">
        <v>8260</v>
      </c>
    </row>
    <row r="3260" spans="1:2">
      <c r="A3260" s="6" t="s">
        <v>8261</v>
      </c>
      <c r="B3260" s="7" t="s">
        <v>8262</v>
      </c>
    </row>
    <row r="3261" spans="1:2">
      <c r="A3261" s="6" t="s">
        <v>8263</v>
      </c>
      <c r="B3261" s="7" t="s">
        <v>8264</v>
      </c>
    </row>
    <row r="3262" spans="1:2">
      <c r="A3262" s="6" t="s">
        <v>8265</v>
      </c>
      <c r="B3262" s="7" t="s">
        <v>8266</v>
      </c>
    </row>
    <row r="3263" spans="1:2">
      <c r="A3263" s="6" t="s">
        <v>8267</v>
      </c>
      <c r="B3263" s="7" t="s">
        <v>8268</v>
      </c>
    </row>
    <row r="3264" spans="1:2">
      <c r="A3264" s="6" t="s">
        <v>8269</v>
      </c>
      <c r="B3264" s="7" t="s">
        <v>8270</v>
      </c>
    </row>
    <row r="3265" spans="1:2">
      <c r="A3265" s="6" t="s">
        <v>8271</v>
      </c>
      <c r="B3265" s="7" t="s">
        <v>8272</v>
      </c>
    </row>
    <row r="3266" spans="1:2">
      <c r="A3266" s="6" t="s">
        <v>8273</v>
      </c>
      <c r="B3266" s="7" t="s">
        <v>8274</v>
      </c>
    </row>
    <row r="3267" spans="1:2">
      <c r="A3267" s="6" t="s">
        <v>8275</v>
      </c>
      <c r="B3267" s="7" t="s">
        <v>8276</v>
      </c>
    </row>
    <row r="3268" spans="1:2">
      <c r="A3268" s="6" t="s">
        <v>8277</v>
      </c>
      <c r="B3268" s="7" t="s">
        <v>8278</v>
      </c>
    </row>
    <row r="3269" spans="1:2">
      <c r="A3269" s="6" t="s">
        <v>8279</v>
      </c>
      <c r="B3269" s="7" t="s">
        <v>8280</v>
      </c>
    </row>
    <row r="3270" spans="1:2">
      <c r="A3270" s="6" t="s">
        <v>8281</v>
      </c>
      <c r="B3270" s="7" t="s">
        <v>8282</v>
      </c>
    </row>
    <row r="3271" spans="1:2">
      <c r="A3271" s="6" t="s">
        <v>8283</v>
      </c>
      <c r="B3271" s="7" t="s">
        <v>8284</v>
      </c>
    </row>
    <row r="3272" spans="1:2">
      <c r="A3272" s="6" t="s">
        <v>8285</v>
      </c>
      <c r="B3272" s="7" t="s">
        <v>8286</v>
      </c>
    </row>
    <row r="3273" spans="1:2">
      <c r="A3273" s="6" t="s">
        <v>8287</v>
      </c>
      <c r="B3273" s="7" t="s">
        <v>8288</v>
      </c>
    </row>
    <row r="3274" spans="1:2">
      <c r="A3274" s="6" t="s">
        <v>8289</v>
      </c>
      <c r="B3274" s="7" t="s">
        <v>8290</v>
      </c>
    </row>
    <row r="3275" spans="1:2">
      <c r="A3275" s="6" t="s">
        <v>8291</v>
      </c>
      <c r="B3275" s="7" t="s">
        <v>8292</v>
      </c>
    </row>
    <row r="3276" spans="1:2">
      <c r="A3276" s="6" t="s">
        <v>8293</v>
      </c>
      <c r="B3276" s="7" t="s">
        <v>8294</v>
      </c>
    </row>
    <row r="3277" spans="1:2">
      <c r="A3277" s="6" t="s">
        <v>8295</v>
      </c>
      <c r="B3277" s="7" t="s">
        <v>8296</v>
      </c>
    </row>
    <row r="3278" spans="1:2">
      <c r="A3278" s="6" t="s">
        <v>8297</v>
      </c>
      <c r="B3278" s="7" t="s">
        <v>8298</v>
      </c>
    </row>
    <row r="3279" spans="1:2">
      <c r="A3279" s="6" t="s">
        <v>8299</v>
      </c>
      <c r="B3279" s="7" t="s">
        <v>8300</v>
      </c>
    </row>
    <row r="3280" spans="1:2">
      <c r="A3280" s="6" t="s">
        <v>8301</v>
      </c>
      <c r="B3280" s="7" t="s">
        <v>8302</v>
      </c>
    </row>
    <row r="3281" spans="1:2">
      <c r="A3281" s="6" t="s">
        <v>8303</v>
      </c>
      <c r="B3281" s="7" t="s">
        <v>8304</v>
      </c>
    </row>
    <row r="3282" spans="1:2">
      <c r="A3282" s="6" t="s">
        <v>8305</v>
      </c>
      <c r="B3282" s="7" t="s">
        <v>8306</v>
      </c>
    </row>
    <row r="3283" spans="1:2">
      <c r="A3283" s="6" t="s">
        <v>8307</v>
      </c>
      <c r="B3283" s="7" t="s">
        <v>8308</v>
      </c>
    </row>
    <row r="3284" spans="1:2">
      <c r="A3284" s="6" t="s">
        <v>8309</v>
      </c>
      <c r="B3284" s="7" t="s">
        <v>8310</v>
      </c>
    </row>
    <row r="3285" spans="1:2">
      <c r="A3285" s="6" t="s">
        <v>8311</v>
      </c>
      <c r="B3285" s="7" t="s">
        <v>8312</v>
      </c>
    </row>
    <row r="3286" spans="1:2">
      <c r="A3286" s="6" t="s">
        <v>8313</v>
      </c>
      <c r="B3286" s="7" t="s">
        <v>8314</v>
      </c>
    </row>
    <row r="3287" spans="1:2">
      <c r="A3287" s="6" t="s">
        <v>8315</v>
      </c>
      <c r="B3287" s="7" t="s">
        <v>8316</v>
      </c>
    </row>
    <row r="3288" spans="1:2">
      <c r="A3288" s="6" t="s">
        <v>8317</v>
      </c>
      <c r="B3288" s="7" t="s">
        <v>8318</v>
      </c>
    </row>
    <row r="3289" spans="1:2">
      <c r="A3289" s="6" t="s">
        <v>8319</v>
      </c>
      <c r="B3289" s="7" t="s">
        <v>8320</v>
      </c>
    </row>
    <row r="3290" spans="1:2">
      <c r="A3290" s="6" t="s">
        <v>8321</v>
      </c>
      <c r="B3290" s="7" t="s">
        <v>8322</v>
      </c>
    </row>
    <row r="3291" spans="1:2">
      <c r="A3291" s="6" t="s">
        <v>8323</v>
      </c>
      <c r="B3291" s="7" t="s">
        <v>8324</v>
      </c>
    </row>
    <row r="3292" spans="1:2">
      <c r="A3292" s="6" t="s">
        <v>8325</v>
      </c>
      <c r="B3292" s="7" t="s">
        <v>8326</v>
      </c>
    </row>
    <row r="3293" spans="1:2">
      <c r="A3293" s="6" t="s">
        <v>8327</v>
      </c>
      <c r="B3293" s="7" t="s">
        <v>8328</v>
      </c>
    </row>
    <row r="3294" spans="1:2">
      <c r="A3294" s="6" t="s">
        <v>8329</v>
      </c>
      <c r="B3294" s="7" t="s">
        <v>8330</v>
      </c>
    </row>
    <row r="3295" spans="1:2">
      <c r="A3295" s="6" t="s">
        <v>8331</v>
      </c>
      <c r="B3295" s="7" t="s">
        <v>8332</v>
      </c>
    </row>
    <row r="3296" spans="1:2">
      <c r="A3296" s="6" t="s">
        <v>8333</v>
      </c>
      <c r="B3296" s="7" t="s">
        <v>8334</v>
      </c>
    </row>
    <row r="3297" spans="1:2">
      <c r="A3297" s="6" t="s">
        <v>8335</v>
      </c>
      <c r="B3297" s="7" t="s">
        <v>8336</v>
      </c>
    </row>
    <row r="3298" spans="1:2">
      <c r="A3298" s="6" t="s">
        <v>8337</v>
      </c>
      <c r="B3298" s="7" t="s">
        <v>8338</v>
      </c>
    </row>
    <row r="3299" spans="1:2">
      <c r="A3299" s="6" t="s">
        <v>8339</v>
      </c>
      <c r="B3299" s="7" t="s">
        <v>8340</v>
      </c>
    </row>
    <row r="3300" spans="1:2">
      <c r="A3300" s="6" t="s">
        <v>8341</v>
      </c>
      <c r="B3300" s="7" t="s">
        <v>8342</v>
      </c>
    </row>
    <row r="3301" spans="1:2">
      <c r="A3301" s="6" t="s">
        <v>8343</v>
      </c>
      <c r="B3301" s="7" t="s">
        <v>8344</v>
      </c>
    </row>
    <row r="3302" spans="1:2">
      <c r="A3302" s="6" t="s">
        <v>8345</v>
      </c>
      <c r="B3302" s="7" t="s">
        <v>8346</v>
      </c>
    </row>
    <row r="3303" spans="1:2">
      <c r="A3303" s="6" t="s">
        <v>8347</v>
      </c>
      <c r="B3303" s="7" t="s">
        <v>8348</v>
      </c>
    </row>
    <row r="3304" spans="1:2">
      <c r="A3304" s="6" t="s">
        <v>8349</v>
      </c>
      <c r="B3304" s="7" t="s">
        <v>8350</v>
      </c>
    </row>
    <row r="3305" spans="1:2">
      <c r="A3305" s="6" t="s">
        <v>8351</v>
      </c>
      <c r="B3305" s="7" t="s">
        <v>8352</v>
      </c>
    </row>
    <row r="3306" spans="1:2">
      <c r="A3306" s="6" t="s">
        <v>8353</v>
      </c>
      <c r="B3306" s="7" t="s">
        <v>8354</v>
      </c>
    </row>
    <row r="3307" spans="1:2">
      <c r="A3307" s="6" t="s">
        <v>8355</v>
      </c>
      <c r="B3307" s="7" t="s">
        <v>8356</v>
      </c>
    </row>
    <row r="3308" spans="1:2">
      <c r="A3308" s="6" t="s">
        <v>8357</v>
      </c>
      <c r="B3308" s="7" t="s">
        <v>8358</v>
      </c>
    </row>
    <row r="3309" spans="1:2">
      <c r="A3309" s="6" t="s">
        <v>8359</v>
      </c>
      <c r="B3309" s="7" t="s">
        <v>8360</v>
      </c>
    </row>
    <row r="3310" spans="1:2">
      <c r="A3310" s="6" t="s">
        <v>8361</v>
      </c>
      <c r="B3310" s="7" t="s">
        <v>8362</v>
      </c>
    </row>
    <row r="3311" spans="1:2">
      <c r="A3311" s="6" t="s">
        <v>8363</v>
      </c>
      <c r="B3311" s="7" t="s">
        <v>8364</v>
      </c>
    </row>
    <row r="3312" spans="1:2">
      <c r="A3312" s="6" t="s">
        <v>8365</v>
      </c>
      <c r="B3312" s="7" t="s">
        <v>8366</v>
      </c>
    </row>
    <row r="3313" spans="1:2">
      <c r="A3313" s="6" t="s">
        <v>8367</v>
      </c>
      <c r="B3313" s="7" t="s">
        <v>8368</v>
      </c>
    </row>
    <row r="3314" spans="1:2">
      <c r="A3314" s="6" t="s">
        <v>8369</v>
      </c>
      <c r="B3314" s="7" t="s">
        <v>8370</v>
      </c>
    </row>
    <row r="3315" spans="1:2">
      <c r="A3315" s="6" t="s">
        <v>8371</v>
      </c>
      <c r="B3315" s="7" t="s">
        <v>8372</v>
      </c>
    </row>
    <row r="3316" spans="1:2">
      <c r="A3316" s="6" t="s">
        <v>8373</v>
      </c>
      <c r="B3316" s="7" t="s">
        <v>8374</v>
      </c>
    </row>
    <row r="3317" spans="1:2">
      <c r="A3317" s="6" t="s">
        <v>8375</v>
      </c>
      <c r="B3317" s="7" t="s">
        <v>8376</v>
      </c>
    </row>
    <row r="3318" spans="1:2">
      <c r="A3318" s="6" t="s">
        <v>8377</v>
      </c>
      <c r="B3318" s="7" t="s">
        <v>8378</v>
      </c>
    </row>
    <row r="3319" spans="1:2">
      <c r="A3319" s="6" t="s">
        <v>8379</v>
      </c>
      <c r="B3319" s="7" t="s">
        <v>8380</v>
      </c>
    </row>
    <row r="3320" spans="1:2">
      <c r="A3320" s="6" t="s">
        <v>8381</v>
      </c>
      <c r="B3320" s="7" t="s">
        <v>8382</v>
      </c>
    </row>
    <row r="3321" spans="1:2">
      <c r="A3321" s="6" t="s">
        <v>8383</v>
      </c>
      <c r="B3321" s="7" t="s">
        <v>8384</v>
      </c>
    </row>
    <row r="3322" spans="1:2">
      <c r="A3322" s="6" t="s">
        <v>8385</v>
      </c>
      <c r="B3322" s="7" t="s">
        <v>8386</v>
      </c>
    </row>
    <row r="3323" spans="1:2">
      <c r="A3323" s="6" t="s">
        <v>8387</v>
      </c>
      <c r="B3323" s="7" t="s">
        <v>8388</v>
      </c>
    </row>
    <row r="3324" spans="1:2">
      <c r="A3324" s="6" t="s">
        <v>8389</v>
      </c>
      <c r="B3324" s="7" t="s">
        <v>8390</v>
      </c>
    </row>
    <row r="3325" spans="1:2">
      <c r="A3325" s="6" t="s">
        <v>8391</v>
      </c>
      <c r="B3325" s="7" t="s">
        <v>8392</v>
      </c>
    </row>
    <row r="3326" spans="1:2">
      <c r="A3326" s="6" t="s">
        <v>8393</v>
      </c>
      <c r="B3326" s="7" t="s">
        <v>8394</v>
      </c>
    </row>
    <row r="3327" spans="1:2">
      <c r="A3327" s="6" t="s">
        <v>8395</v>
      </c>
      <c r="B3327" s="7" t="s">
        <v>8396</v>
      </c>
    </row>
    <row r="3328" spans="1:2">
      <c r="A3328" s="6" t="s">
        <v>8397</v>
      </c>
      <c r="B3328" s="7" t="s">
        <v>8398</v>
      </c>
    </row>
    <row r="3329" spans="1:2">
      <c r="A3329" s="6" t="s">
        <v>8399</v>
      </c>
      <c r="B3329" s="7" t="s">
        <v>8400</v>
      </c>
    </row>
    <row r="3330" spans="1:2">
      <c r="A3330" s="6" t="s">
        <v>8401</v>
      </c>
      <c r="B3330" s="7" t="s">
        <v>8402</v>
      </c>
    </row>
    <row r="3331" spans="1:2">
      <c r="A3331" s="6" t="s">
        <v>8403</v>
      </c>
      <c r="B3331" s="7" t="s">
        <v>8404</v>
      </c>
    </row>
    <row r="3332" spans="1:2">
      <c r="A3332" s="6" t="s">
        <v>8405</v>
      </c>
      <c r="B3332" s="7" t="s">
        <v>8406</v>
      </c>
    </row>
    <row r="3333" spans="1:2">
      <c r="A3333" s="6" t="s">
        <v>8407</v>
      </c>
      <c r="B3333" s="7" t="s">
        <v>8408</v>
      </c>
    </row>
    <row r="3334" spans="1:2">
      <c r="A3334" s="6" t="s">
        <v>8409</v>
      </c>
      <c r="B3334" s="7" t="s">
        <v>8410</v>
      </c>
    </row>
    <row r="3335" spans="1:2">
      <c r="A3335" s="6" t="s">
        <v>8411</v>
      </c>
      <c r="B3335" s="7" t="s">
        <v>8412</v>
      </c>
    </row>
    <row r="3336" spans="1:2">
      <c r="A3336" s="6" t="s">
        <v>8413</v>
      </c>
      <c r="B3336" s="7" t="s">
        <v>8414</v>
      </c>
    </row>
    <row r="3337" spans="1:2">
      <c r="A3337" s="6" t="s">
        <v>8415</v>
      </c>
      <c r="B3337" s="7" t="s">
        <v>8416</v>
      </c>
    </row>
    <row r="3338" spans="1:2">
      <c r="A3338" s="6" t="s">
        <v>8417</v>
      </c>
      <c r="B3338" s="7" t="s">
        <v>8418</v>
      </c>
    </row>
    <row r="3339" spans="1:2">
      <c r="A3339" s="6" t="s">
        <v>8419</v>
      </c>
      <c r="B3339" s="7" t="s">
        <v>8420</v>
      </c>
    </row>
    <row r="3340" spans="1:2">
      <c r="A3340" s="6" t="s">
        <v>8421</v>
      </c>
      <c r="B3340" s="7" t="s">
        <v>8422</v>
      </c>
    </row>
    <row r="3341" spans="1:2">
      <c r="A3341" s="6" t="s">
        <v>8423</v>
      </c>
      <c r="B3341" s="7" t="s">
        <v>8424</v>
      </c>
    </row>
    <row r="3342" spans="1:2">
      <c r="A3342" s="6" t="s">
        <v>8425</v>
      </c>
      <c r="B3342" s="7" t="s">
        <v>8426</v>
      </c>
    </row>
    <row r="3343" spans="1:2">
      <c r="A3343" s="6" t="s">
        <v>8427</v>
      </c>
      <c r="B3343" s="7" t="s">
        <v>8428</v>
      </c>
    </row>
    <row r="3344" spans="1:2">
      <c r="A3344" s="6" t="s">
        <v>8429</v>
      </c>
      <c r="B3344" s="7" t="s">
        <v>8430</v>
      </c>
    </row>
    <row r="3345" spans="1:2">
      <c r="A3345" s="6" t="s">
        <v>8431</v>
      </c>
      <c r="B3345" s="7" t="s">
        <v>8432</v>
      </c>
    </row>
    <row r="3346" spans="1:2">
      <c r="A3346" s="6" t="s">
        <v>8433</v>
      </c>
      <c r="B3346" s="7" t="s">
        <v>8434</v>
      </c>
    </row>
    <row r="3347" spans="1:2">
      <c r="A3347" s="6" t="s">
        <v>8435</v>
      </c>
      <c r="B3347" s="7" t="s">
        <v>8436</v>
      </c>
    </row>
    <row r="3348" spans="1:2">
      <c r="A3348" s="6" t="s">
        <v>8437</v>
      </c>
      <c r="B3348" s="7" t="s">
        <v>8438</v>
      </c>
    </row>
    <row r="3349" spans="1:2">
      <c r="A3349" s="6" t="s">
        <v>8439</v>
      </c>
      <c r="B3349" s="7" t="s">
        <v>8440</v>
      </c>
    </row>
    <row r="3350" spans="1:2">
      <c r="A3350" s="6" t="s">
        <v>8441</v>
      </c>
      <c r="B3350" s="7" t="s">
        <v>8442</v>
      </c>
    </row>
    <row r="3351" spans="1:2">
      <c r="A3351" s="6" t="s">
        <v>8443</v>
      </c>
      <c r="B3351" s="7" t="s">
        <v>8444</v>
      </c>
    </row>
    <row r="3352" spans="1:2">
      <c r="A3352" s="6" t="s">
        <v>8445</v>
      </c>
      <c r="B3352" s="7" t="s">
        <v>8446</v>
      </c>
    </row>
    <row r="3353" spans="1:2">
      <c r="A3353" s="6" t="s">
        <v>8447</v>
      </c>
      <c r="B3353" s="7" t="s">
        <v>8448</v>
      </c>
    </row>
    <row r="3354" spans="1:2">
      <c r="A3354" s="6" t="s">
        <v>8449</v>
      </c>
      <c r="B3354" s="7" t="s">
        <v>8450</v>
      </c>
    </row>
    <row r="3355" spans="1:2">
      <c r="A3355" s="6" t="s">
        <v>8451</v>
      </c>
      <c r="B3355" s="7" t="s">
        <v>8452</v>
      </c>
    </row>
    <row r="3356" spans="1:2">
      <c r="A3356" s="6" t="s">
        <v>8453</v>
      </c>
      <c r="B3356" s="7" t="s">
        <v>8454</v>
      </c>
    </row>
    <row r="3357" spans="1:2">
      <c r="A3357" s="6" t="s">
        <v>8455</v>
      </c>
      <c r="B3357" s="7" t="s">
        <v>8456</v>
      </c>
    </row>
    <row r="3358" spans="1:2">
      <c r="A3358" s="6" t="s">
        <v>8457</v>
      </c>
      <c r="B3358" s="7" t="s">
        <v>8458</v>
      </c>
    </row>
    <row r="3359" spans="1:2">
      <c r="A3359" s="6" t="s">
        <v>8459</v>
      </c>
      <c r="B3359" s="7" t="s">
        <v>8460</v>
      </c>
    </row>
    <row r="3360" spans="1:2">
      <c r="A3360" s="6" t="s">
        <v>8461</v>
      </c>
      <c r="B3360" s="7" t="s">
        <v>8462</v>
      </c>
    </row>
    <row r="3361" spans="1:2">
      <c r="A3361" s="6" t="s">
        <v>8463</v>
      </c>
      <c r="B3361" s="7" t="s">
        <v>8464</v>
      </c>
    </row>
    <row r="3362" spans="1:2">
      <c r="A3362" s="6" t="s">
        <v>8465</v>
      </c>
      <c r="B3362" s="7" t="s">
        <v>8466</v>
      </c>
    </row>
    <row r="3363" spans="1:2">
      <c r="A3363" s="6" t="s">
        <v>8467</v>
      </c>
      <c r="B3363" s="7" t="s">
        <v>8468</v>
      </c>
    </row>
    <row r="3364" spans="1:2">
      <c r="A3364" s="6" t="s">
        <v>8469</v>
      </c>
      <c r="B3364" s="7" t="s">
        <v>8470</v>
      </c>
    </row>
    <row r="3365" spans="1:2">
      <c r="A3365" s="6" t="s">
        <v>8471</v>
      </c>
      <c r="B3365" s="7" t="s">
        <v>8472</v>
      </c>
    </row>
    <row r="3366" spans="1:2">
      <c r="A3366" s="6" t="s">
        <v>8473</v>
      </c>
      <c r="B3366" s="7" t="s">
        <v>8474</v>
      </c>
    </row>
    <row r="3367" spans="1:2">
      <c r="A3367" s="6" t="s">
        <v>8475</v>
      </c>
      <c r="B3367" s="7" t="s">
        <v>8476</v>
      </c>
    </row>
    <row r="3368" spans="1:2">
      <c r="A3368" s="6" t="s">
        <v>8477</v>
      </c>
      <c r="B3368" s="7" t="s">
        <v>8478</v>
      </c>
    </row>
    <row r="3369" spans="1:2">
      <c r="A3369" s="6" t="s">
        <v>8479</v>
      </c>
      <c r="B3369" s="7" t="s">
        <v>8480</v>
      </c>
    </row>
    <row r="3370" spans="1:2">
      <c r="A3370" s="6" t="s">
        <v>8481</v>
      </c>
      <c r="B3370" s="7" t="s">
        <v>8482</v>
      </c>
    </row>
    <row r="3371" spans="1:2">
      <c r="A3371" s="6" t="s">
        <v>8483</v>
      </c>
      <c r="B3371" s="7" t="s">
        <v>8484</v>
      </c>
    </row>
    <row r="3372" spans="1:2">
      <c r="A3372" s="6" t="s">
        <v>8485</v>
      </c>
      <c r="B3372" s="7" t="s">
        <v>8486</v>
      </c>
    </row>
    <row r="3373" spans="1:2">
      <c r="A3373" s="6" t="s">
        <v>8487</v>
      </c>
      <c r="B3373" s="7" t="s">
        <v>8488</v>
      </c>
    </row>
    <row r="3374" spans="1:2">
      <c r="A3374" s="6" t="s">
        <v>8489</v>
      </c>
      <c r="B3374" s="7" t="s">
        <v>8490</v>
      </c>
    </row>
    <row r="3375" spans="1:2">
      <c r="A3375" s="6" t="s">
        <v>8491</v>
      </c>
      <c r="B3375" s="7" t="s">
        <v>8492</v>
      </c>
    </row>
    <row r="3376" spans="1:2">
      <c r="A3376" s="6" t="s">
        <v>8493</v>
      </c>
      <c r="B3376" s="7" t="s">
        <v>8494</v>
      </c>
    </row>
    <row r="3377" spans="1:2">
      <c r="A3377" s="6" t="s">
        <v>8495</v>
      </c>
      <c r="B3377" s="7" t="s">
        <v>8496</v>
      </c>
    </row>
    <row r="3378" spans="1:2">
      <c r="A3378" s="6" t="s">
        <v>8497</v>
      </c>
      <c r="B3378" s="7" t="s">
        <v>8498</v>
      </c>
    </row>
    <row r="3379" spans="1:2">
      <c r="A3379" s="6" t="s">
        <v>8499</v>
      </c>
      <c r="B3379" s="7" t="s">
        <v>8500</v>
      </c>
    </row>
    <row r="3380" spans="1:2">
      <c r="A3380" s="6" t="s">
        <v>8501</v>
      </c>
      <c r="B3380" s="7" t="s">
        <v>8502</v>
      </c>
    </row>
    <row r="3381" spans="1:2">
      <c r="A3381" s="6" t="s">
        <v>8503</v>
      </c>
      <c r="B3381" s="7" t="s">
        <v>8504</v>
      </c>
    </row>
    <row r="3382" spans="1:2">
      <c r="A3382" s="6" t="s">
        <v>8505</v>
      </c>
      <c r="B3382" s="7" t="s">
        <v>8506</v>
      </c>
    </row>
    <row r="3383" spans="1:2">
      <c r="A3383" s="6" t="s">
        <v>8507</v>
      </c>
      <c r="B3383" s="7" t="s">
        <v>8508</v>
      </c>
    </row>
    <row r="3384" spans="1:2">
      <c r="A3384" s="6" t="s">
        <v>8509</v>
      </c>
      <c r="B3384" s="7" t="s">
        <v>8510</v>
      </c>
    </row>
    <row r="3385" spans="1:2">
      <c r="A3385" s="6" t="s">
        <v>8511</v>
      </c>
      <c r="B3385" s="7" t="s">
        <v>8512</v>
      </c>
    </row>
    <row r="3386" spans="1:2">
      <c r="A3386" s="6" t="s">
        <v>8513</v>
      </c>
      <c r="B3386" s="7" t="s">
        <v>8514</v>
      </c>
    </row>
    <row r="3387" spans="1:2">
      <c r="A3387" s="6" t="s">
        <v>8515</v>
      </c>
      <c r="B3387" s="7" t="s">
        <v>8516</v>
      </c>
    </row>
    <row r="3388" spans="1:2">
      <c r="A3388" s="6" t="s">
        <v>8517</v>
      </c>
      <c r="B3388" s="7" t="s">
        <v>8518</v>
      </c>
    </row>
    <row r="3389" spans="1:2">
      <c r="A3389" s="6" t="s">
        <v>8519</v>
      </c>
      <c r="B3389" s="7" t="s">
        <v>8520</v>
      </c>
    </row>
    <row r="3390" spans="1:2">
      <c r="A3390" s="6" t="s">
        <v>8521</v>
      </c>
      <c r="B3390" s="7" t="s">
        <v>8522</v>
      </c>
    </row>
    <row r="3391" spans="1:2">
      <c r="A3391" s="6" t="s">
        <v>8523</v>
      </c>
      <c r="B3391" s="7" t="s">
        <v>8524</v>
      </c>
    </row>
    <row r="3392" spans="1:2">
      <c r="A3392" s="6" t="s">
        <v>8525</v>
      </c>
      <c r="B3392" s="7" t="s">
        <v>8526</v>
      </c>
    </row>
    <row r="3393" spans="1:2">
      <c r="A3393" s="6" t="s">
        <v>8527</v>
      </c>
      <c r="B3393" s="7" t="s">
        <v>8528</v>
      </c>
    </row>
    <row r="3394" spans="1:2">
      <c r="A3394" s="6" t="s">
        <v>8529</v>
      </c>
      <c r="B3394" s="7" t="s">
        <v>8530</v>
      </c>
    </row>
    <row r="3395" spans="1:2">
      <c r="A3395" s="6" t="s">
        <v>8531</v>
      </c>
      <c r="B3395" s="7" t="s">
        <v>8532</v>
      </c>
    </row>
    <row r="3396" spans="1:2">
      <c r="A3396" s="6" t="s">
        <v>8533</v>
      </c>
      <c r="B3396" s="7" t="s">
        <v>8534</v>
      </c>
    </row>
    <row r="3397" spans="1:2">
      <c r="A3397" s="6" t="s">
        <v>8535</v>
      </c>
      <c r="B3397" s="7" t="s">
        <v>8536</v>
      </c>
    </row>
    <row r="3398" spans="1:2">
      <c r="A3398" s="6" t="s">
        <v>8537</v>
      </c>
      <c r="B3398" s="7" t="s">
        <v>8538</v>
      </c>
    </row>
    <row r="3399" spans="1:2">
      <c r="A3399" s="6" t="s">
        <v>8539</v>
      </c>
      <c r="B3399" s="7" t="s">
        <v>8540</v>
      </c>
    </row>
    <row r="3400" spans="1:2">
      <c r="A3400" s="6" t="s">
        <v>8541</v>
      </c>
      <c r="B3400" s="7" t="s">
        <v>8542</v>
      </c>
    </row>
    <row r="3401" spans="1:2">
      <c r="A3401" s="6" t="s">
        <v>8543</v>
      </c>
      <c r="B3401" s="7" t="s">
        <v>8544</v>
      </c>
    </row>
    <row r="3402" spans="1:2">
      <c r="A3402" s="6" t="s">
        <v>8545</v>
      </c>
      <c r="B3402" s="7" t="s">
        <v>8546</v>
      </c>
    </row>
    <row r="3403" spans="1:2">
      <c r="A3403" s="6" t="s">
        <v>8547</v>
      </c>
      <c r="B3403" s="7" t="s">
        <v>8548</v>
      </c>
    </row>
    <row r="3404" spans="1:2">
      <c r="A3404" s="6" t="s">
        <v>8549</v>
      </c>
      <c r="B3404" s="7" t="s">
        <v>8550</v>
      </c>
    </row>
    <row r="3405" spans="1:2">
      <c r="A3405" s="6" t="s">
        <v>8551</v>
      </c>
      <c r="B3405" s="7" t="s">
        <v>8552</v>
      </c>
    </row>
    <row r="3406" spans="1:2">
      <c r="A3406" s="6" t="s">
        <v>8553</v>
      </c>
      <c r="B3406" s="7" t="s">
        <v>8554</v>
      </c>
    </row>
    <row r="3407" spans="1:2">
      <c r="A3407" s="6" t="s">
        <v>8555</v>
      </c>
      <c r="B3407" s="7" t="s">
        <v>8556</v>
      </c>
    </row>
    <row r="3408" spans="1:2">
      <c r="A3408" s="6" t="s">
        <v>8557</v>
      </c>
      <c r="B3408" s="7" t="s">
        <v>8558</v>
      </c>
    </row>
    <row r="3409" spans="1:2">
      <c r="A3409" s="6" t="s">
        <v>8559</v>
      </c>
      <c r="B3409" s="7" t="s">
        <v>8560</v>
      </c>
    </row>
    <row r="3410" spans="1:2">
      <c r="A3410" s="6" t="s">
        <v>8561</v>
      </c>
      <c r="B3410" s="7" t="s">
        <v>8562</v>
      </c>
    </row>
    <row r="3411" spans="1:2">
      <c r="A3411" s="6" t="s">
        <v>8563</v>
      </c>
      <c r="B3411" s="7" t="s">
        <v>8564</v>
      </c>
    </row>
    <row r="3412" spans="1:2">
      <c r="A3412" s="6" t="s">
        <v>8565</v>
      </c>
      <c r="B3412" s="7" t="s">
        <v>8566</v>
      </c>
    </row>
    <row r="3413" spans="1:2">
      <c r="A3413" s="6" t="s">
        <v>8567</v>
      </c>
      <c r="B3413" s="7" t="s">
        <v>8568</v>
      </c>
    </row>
    <row r="3414" spans="1:2">
      <c r="A3414" s="6" t="s">
        <v>8569</v>
      </c>
      <c r="B3414" s="7" t="s">
        <v>5632</v>
      </c>
    </row>
    <row r="3415" spans="1:2">
      <c r="A3415" s="6" t="s">
        <v>8570</v>
      </c>
      <c r="B3415" s="7" t="s">
        <v>8571</v>
      </c>
    </row>
    <row r="3416" spans="1:2">
      <c r="A3416" s="6" t="s">
        <v>8572</v>
      </c>
      <c r="B3416" s="7" t="s">
        <v>8573</v>
      </c>
    </row>
    <row r="3417" spans="1:2">
      <c r="A3417" s="6" t="s">
        <v>8574</v>
      </c>
      <c r="B3417" s="7" t="s">
        <v>8575</v>
      </c>
    </row>
    <row r="3418" spans="1:2">
      <c r="A3418" s="6" t="s">
        <v>8576</v>
      </c>
      <c r="B3418" s="7" t="s">
        <v>8577</v>
      </c>
    </row>
    <row r="3419" spans="1:2">
      <c r="A3419" s="6" t="s">
        <v>8578</v>
      </c>
      <c r="B3419" s="7" t="s">
        <v>8579</v>
      </c>
    </row>
    <row r="3420" spans="1:2">
      <c r="A3420" s="6" t="s">
        <v>8580</v>
      </c>
      <c r="B3420" s="7" t="s">
        <v>8581</v>
      </c>
    </row>
    <row r="3421" spans="1:2">
      <c r="A3421" s="6" t="s">
        <v>8582</v>
      </c>
      <c r="B3421" s="7" t="s">
        <v>8583</v>
      </c>
    </row>
    <row r="3422" spans="1:2">
      <c r="A3422" s="6" t="s">
        <v>8584</v>
      </c>
      <c r="B3422" s="7" t="s">
        <v>8585</v>
      </c>
    </row>
    <row r="3423" spans="1:2">
      <c r="A3423" s="6" t="s">
        <v>8586</v>
      </c>
      <c r="B3423" s="7" t="s">
        <v>8587</v>
      </c>
    </row>
    <row r="3424" spans="1:2">
      <c r="A3424" s="6" t="s">
        <v>8588</v>
      </c>
      <c r="B3424" s="7" t="s">
        <v>8589</v>
      </c>
    </row>
    <row r="3425" spans="1:2">
      <c r="A3425" s="6" t="s">
        <v>8590</v>
      </c>
      <c r="B3425" s="7" t="s">
        <v>8591</v>
      </c>
    </row>
    <row r="3426" spans="1:2">
      <c r="A3426" s="6" t="s">
        <v>8592</v>
      </c>
      <c r="B3426" s="7" t="s">
        <v>8593</v>
      </c>
    </row>
    <row r="3427" spans="1:2">
      <c r="A3427" s="6" t="s">
        <v>8594</v>
      </c>
      <c r="B3427" s="7" t="s">
        <v>8595</v>
      </c>
    </row>
    <row r="3428" spans="1:2">
      <c r="A3428" s="6" t="s">
        <v>8596</v>
      </c>
      <c r="B3428" s="7" t="s">
        <v>8597</v>
      </c>
    </row>
    <row r="3429" spans="1:2">
      <c r="A3429" s="6" t="s">
        <v>8598</v>
      </c>
      <c r="B3429" s="7" t="s">
        <v>8599</v>
      </c>
    </row>
    <row r="3430" spans="1:2">
      <c r="A3430" s="6" t="s">
        <v>8600</v>
      </c>
      <c r="B3430" s="7" t="s">
        <v>8601</v>
      </c>
    </row>
    <row r="3431" spans="1:2">
      <c r="A3431" s="6" t="s">
        <v>8602</v>
      </c>
      <c r="B3431" s="7" t="s">
        <v>8603</v>
      </c>
    </row>
    <row r="3432" spans="1:2">
      <c r="A3432" s="6" t="s">
        <v>8604</v>
      </c>
      <c r="B3432" s="7" t="s">
        <v>8605</v>
      </c>
    </row>
    <row r="3433" spans="1:2">
      <c r="A3433" s="6" t="s">
        <v>8606</v>
      </c>
      <c r="B3433" s="7" t="s">
        <v>8607</v>
      </c>
    </row>
    <row r="3434" spans="1:2">
      <c r="A3434" s="6" t="s">
        <v>8608</v>
      </c>
      <c r="B3434" s="7" t="s">
        <v>8609</v>
      </c>
    </row>
    <row r="3435" spans="1:2">
      <c r="A3435" s="6" t="s">
        <v>8610</v>
      </c>
      <c r="B3435" s="7" t="s">
        <v>8611</v>
      </c>
    </row>
    <row r="3436" spans="1:2">
      <c r="A3436" s="6" t="s">
        <v>8612</v>
      </c>
      <c r="B3436" s="7" t="s">
        <v>8613</v>
      </c>
    </row>
    <row r="3437" spans="1:2">
      <c r="A3437" s="6" t="s">
        <v>8614</v>
      </c>
      <c r="B3437" s="7" t="s">
        <v>8615</v>
      </c>
    </row>
    <row r="3438" spans="1:2">
      <c r="A3438" s="6" t="s">
        <v>8616</v>
      </c>
      <c r="B3438" s="7" t="s">
        <v>8617</v>
      </c>
    </row>
    <row r="3439" spans="1:2">
      <c r="A3439" s="6" t="s">
        <v>8618</v>
      </c>
      <c r="B3439" s="7" t="s">
        <v>8619</v>
      </c>
    </row>
    <row r="3440" spans="1:2">
      <c r="A3440" s="6" t="s">
        <v>8620</v>
      </c>
      <c r="B3440" s="7" t="s">
        <v>8621</v>
      </c>
    </row>
    <row r="3441" spans="1:2">
      <c r="A3441" s="6" t="s">
        <v>8622</v>
      </c>
      <c r="B3441" s="7" t="s">
        <v>8623</v>
      </c>
    </row>
    <row r="3442" spans="1:2">
      <c r="A3442" s="6" t="s">
        <v>8624</v>
      </c>
      <c r="B3442" s="7" t="s">
        <v>8625</v>
      </c>
    </row>
    <row r="3443" spans="1:2">
      <c r="A3443" s="6" t="s">
        <v>8626</v>
      </c>
      <c r="B3443" s="7" t="s">
        <v>8627</v>
      </c>
    </row>
    <row r="3444" spans="1:2">
      <c r="A3444" s="6" t="s">
        <v>8628</v>
      </c>
      <c r="B3444" s="7" t="s">
        <v>8629</v>
      </c>
    </row>
    <row r="3445" spans="1:2">
      <c r="A3445" s="6" t="s">
        <v>8630</v>
      </c>
      <c r="B3445" s="7" t="s">
        <v>8631</v>
      </c>
    </row>
    <row r="3446" spans="1:2">
      <c r="A3446" s="6" t="s">
        <v>8632</v>
      </c>
      <c r="B3446" s="7" t="s">
        <v>8633</v>
      </c>
    </row>
    <row r="3447" spans="1:2">
      <c r="A3447" s="6" t="s">
        <v>8634</v>
      </c>
      <c r="B3447" s="7" t="s">
        <v>8635</v>
      </c>
    </row>
    <row r="3448" spans="1:2">
      <c r="A3448" s="6" t="s">
        <v>8636</v>
      </c>
      <c r="B3448" s="7" t="s">
        <v>8637</v>
      </c>
    </row>
    <row r="3449" spans="1:2">
      <c r="A3449" s="6" t="s">
        <v>8638</v>
      </c>
      <c r="B3449" s="7" t="s">
        <v>8639</v>
      </c>
    </row>
    <row r="3450" spans="1:2">
      <c r="A3450" s="6" t="s">
        <v>8640</v>
      </c>
      <c r="B3450" s="7" t="s">
        <v>8641</v>
      </c>
    </row>
    <row r="3451" spans="1:2">
      <c r="A3451" s="6" t="s">
        <v>8642</v>
      </c>
      <c r="B3451" s="7" t="s">
        <v>8643</v>
      </c>
    </row>
    <row r="3452" spans="1:2">
      <c r="A3452" s="6" t="s">
        <v>8644</v>
      </c>
      <c r="B3452" s="7" t="s">
        <v>8645</v>
      </c>
    </row>
    <row r="3453" spans="1:2">
      <c r="A3453" s="6" t="s">
        <v>8646</v>
      </c>
      <c r="B3453" s="7" t="s">
        <v>8647</v>
      </c>
    </row>
    <row r="3454" spans="1:2">
      <c r="A3454" s="6" t="s">
        <v>8648</v>
      </c>
      <c r="B3454" s="7" t="s">
        <v>8649</v>
      </c>
    </row>
    <row r="3455" spans="1:2">
      <c r="A3455" s="6" t="s">
        <v>8650</v>
      </c>
      <c r="B3455" s="7" t="s">
        <v>8651</v>
      </c>
    </row>
    <row r="3456" spans="1:2">
      <c r="A3456" s="6" t="s">
        <v>8652</v>
      </c>
      <c r="B3456" s="7" t="s">
        <v>8653</v>
      </c>
    </row>
    <row r="3457" spans="1:2">
      <c r="A3457" s="6" t="s">
        <v>8654</v>
      </c>
      <c r="B3457" s="7" t="s">
        <v>8655</v>
      </c>
    </row>
    <row r="3458" spans="1:2">
      <c r="A3458" s="6" t="s">
        <v>8656</v>
      </c>
      <c r="B3458" s="7" t="s">
        <v>8657</v>
      </c>
    </row>
    <row r="3459" spans="1:2">
      <c r="A3459" s="6" t="s">
        <v>8658</v>
      </c>
      <c r="B3459" s="7" t="s">
        <v>8659</v>
      </c>
    </row>
    <row r="3460" spans="1:2">
      <c r="A3460" s="6" t="s">
        <v>8660</v>
      </c>
      <c r="B3460" s="7" t="s">
        <v>8661</v>
      </c>
    </row>
    <row r="3461" spans="1:2">
      <c r="A3461" s="6" t="s">
        <v>8662</v>
      </c>
      <c r="B3461" s="7" t="s">
        <v>8663</v>
      </c>
    </row>
    <row r="3462" spans="1:2">
      <c r="A3462" s="6" t="s">
        <v>8664</v>
      </c>
      <c r="B3462" s="7" t="s">
        <v>8665</v>
      </c>
    </row>
    <row r="3463" spans="1:2">
      <c r="A3463" s="6" t="s">
        <v>8666</v>
      </c>
      <c r="B3463" s="7" t="s">
        <v>8667</v>
      </c>
    </row>
    <row r="3464" spans="1:2">
      <c r="A3464" s="6" t="s">
        <v>8668</v>
      </c>
      <c r="B3464" s="7" t="s">
        <v>8669</v>
      </c>
    </row>
    <row r="3465" spans="1:2">
      <c r="A3465" s="6" t="s">
        <v>8670</v>
      </c>
      <c r="B3465" s="7" t="s">
        <v>8671</v>
      </c>
    </row>
    <row r="3466" spans="1:2">
      <c r="A3466" s="6" t="s">
        <v>8672</v>
      </c>
      <c r="B3466" s="7" t="s">
        <v>8673</v>
      </c>
    </row>
    <row r="3467" spans="1:2">
      <c r="A3467" s="6" t="s">
        <v>8674</v>
      </c>
      <c r="B3467" s="7" t="s">
        <v>8675</v>
      </c>
    </row>
    <row r="3468" spans="1:2">
      <c r="A3468" s="6" t="s">
        <v>8676</v>
      </c>
      <c r="B3468" s="7" t="s">
        <v>8677</v>
      </c>
    </row>
    <row r="3469" spans="1:2">
      <c r="A3469" s="6" t="s">
        <v>8678</v>
      </c>
      <c r="B3469" s="7" t="s">
        <v>8679</v>
      </c>
    </row>
    <row r="3470" spans="1:2">
      <c r="A3470" s="6" t="s">
        <v>8680</v>
      </c>
      <c r="B3470" s="7" t="s">
        <v>8681</v>
      </c>
    </row>
    <row r="3471" spans="1:2">
      <c r="A3471" s="6" t="s">
        <v>8682</v>
      </c>
      <c r="B3471" s="7" t="s">
        <v>8683</v>
      </c>
    </row>
    <row r="3472" spans="1:2">
      <c r="A3472" s="6" t="s">
        <v>8684</v>
      </c>
      <c r="B3472" s="7" t="s">
        <v>8685</v>
      </c>
    </row>
    <row r="3473" spans="1:2">
      <c r="A3473" s="6" t="s">
        <v>131</v>
      </c>
      <c r="B3473" s="7" t="s">
        <v>132</v>
      </c>
    </row>
    <row r="3474" spans="1:2">
      <c r="A3474" s="6" t="s">
        <v>8686</v>
      </c>
      <c r="B3474" s="7" t="s">
        <v>8687</v>
      </c>
    </row>
    <row r="3475" spans="1:2">
      <c r="A3475" s="6" t="s">
        <v>8688</v>
      </c>
      <c r="B3475" s="7" t="s">
        <v>8689</v>
      </c>
    </row>
    <row r="3476" spans="1:2">
      <c r="A3476" s="6" t="s">
        <v>8690</v>
      </c>
      <c r="B3476" s="7" t="s">
        <v>8691</v>
      </c>
    </row>
    <row r="3477" spans="1:2">
      <c r="A3477" s="6" t="s">
        <v>8692</v>
      </c>
      <c r="B3477" s="7" t="s">
        <v>8693</v>
      </c>
    </row>
    <row r="3478" spans="1:2">
      <c r="A3478" s="6" t="s">
        <v>8694</v>
      </c>
      <c r="B3478" s="7" t="s">
        <v>8695</v>
      </c>
    </row>
    <row r="3479" spans="1:2">
      <c r="A3479" s="6" t="s">
        <v>8696</v>
      </c>
      <c r="B3479" s="7" t="s">
        <v>8697</v>
      </c>
    </row>
    <row r="3480" spans="1:2">
      <c r="A3480" s="6" t="s">
        <v>8698</v>
      </c>
      <c r="B3480" s="7" t="s">
        <v>8699</v>
      </c>
    </row>
    <row r="3481" spans="1:2">
      <c r="A3481" s="6" t="s">
        <v>8700</v>
      </c>
      <c r="B3481" s="7" t="s">
        <v>8701</v>
      </c>
    </row>
    <row r="3482" spans="1:2">
      <c r="A3482" s="6" t="s">
        <v>618</v>
      </c>
      <c r="B3482" s="7" t="s">
        <v>619</v>
      </c>
    </row>
    <row r="3483" spans="1:2">
      <c r="A3483" s="6" t="s">
        <v>8702</v>
      </c>
      <c r="B3483" s="7" t="s">
        <v>8703</v>
      </c>
    </row>
    <row r="3484" spans="1:2">
      <c r="A3484" s="6" t="s">
        <v>8704</v>
      </c>
      <c r="B3484" s="7" t="s">
        <v>8705</v>
      </c>
    </row>
    <row r="3485" spans="1:2">
      <c r="A3485" s="6" t="s">
        <v>8706</v>
      </c>
      <c r="B3485" s="7" t="s">
        <v>8707</v>
      </c>
    </row>
    <row r="3486" spans="1:2">
      <c r="A3486" s="6" t="s">
        <v>8708</v>
      </c>
      <c r="B3486" s="7" t="s">
        <v>8709</v>
      </c>
    </row>
    <row r="3487" spans="1:2">
      <c r="A3487" s="6" t="s">
        <v>8710</v>
      </c>
      <c r="B3487" s="7" t="s">
        <v>8711</v>
      </c>
    </row>
    <row r="3488" spans="1:2">
      <c r="A3488" s="6" t="s">
        <v>8712</v>
      </c>
      <c r="B3488" s="7" t="s">
        <v>8713</v>
      </c>
    </row>
    <row r="3489" spans="1:2">
      <c r="A3489" s="6" t="s">
        <v>8714</v>
      </c>
      <c r="B3489" s="7" t="s">
        <v>8715</v>
      </c>
    </row>
    <row r="3490" spans="1:2">
      <c r="A3490" s="6" t="s">
        <v>8716</v>
      </c>
      <c r="B3490" s="7" t="s">
        <v>8717</v>
      </c>
    </row>
    <row r="3491" spans="1:2">
      <c r="A3491" s="6" t="s">
        <v>8718</v>
      </c>
      <c r="B3491" s="7" t="s">
        <v>8719</v>
      </c>
    </row>
    <row r="3492" spans="1:2">
      <c r="A3492" s="6" t="s">
        <v>8720</v>
      </c>
      <c r="B3492" s="7" t="s">
        <v>8721</v>
      </c>
    </row>
    <row r="3493" spans="1:2">
      <c r="A3493" s="6" t="s">
        <v>8722</v>
      </c>
      <c r="B3493" s="7" t="s">
        <v>8723</v>
      </c>
    </row>
    <row r="3494" spans="1:2">
      <c r="A3494" s="6" t="s">
        <v>8724</v>
      </c>
      <c r="B3494" s="7" t="s">
        <v>8725</v>
      </c>
    </row>
    <row r="3495" spans="1:2">
      <c r="A3495" s="6" t="s">
        <v>8726</v>
      </c>
      <c r="B3495" s="7" t="s">
        <v>8727</v>
      </c>
    </row>
    <row r="3496" spans="1:2">
      <c r="A3496" s="6" t="s">
        <v>8728</v>
      </c>
      <c r="B3496" s="7" t="s">
        <v>8729</v>
      </c>
    </row>
    <row r="3497" spans="1:2">
      <c r="A3497" s="6" t="s">
        <v>8730</v>
      </c>
      <c r="B3497" s="7" t="s">
        <v>8731</v>
      </c>
    </row>
    <row r="3498" spans="1:2">
      <c r="A3498" s="6" t="s">
        <v>8732</v>
      </c>
      <c r="B3498" s="7" t="s">
        <v>8733</v>
      </c>
    </row>
    <row r="3499" spans="1:2">
      <c r="A3499" s="6" t="s">
        <v>8734</v>
      </c>
      <c r="B3499" s="7" t="s">
        <v>8735</v>
      </c>
    </row>
    <row r="3500" spans="1:2">
      <c r="A3500" s="6" t="s">
        <v>8736</v>
      </c>
      <c r="B3500" s="7" t="s">
        <v>8737</v>
      </c>
    </row>
    <row r="3501" spans="1:2">
      <c r="A3501" s="6" t="s">
        <v>8738</v>
      </c>
      <c r="B3501" s="7" t="s">
        <v>8739</v>
      </c>
    </row>
    <row r="3502" spans="1:2">
      <c r="A3502" s="6" t="s">
        <v>8740</v>
      </c>
      <c r="B3502" s="7" t="s">
        <v>8741</v>
      </c>
    </row>
    <row r="3503" spans="1:2">
      <c r="A3503" s="6" t="s">
        <v>8742</v>
      </c>
      <c r="B3503" s="7" t="s">
        <v>8743</v>
      </c>
    </row>
    <row r="3504" spans="1:2">
      <c r="A3504" s="6" t="s">
        <v>1773</v>
      </c>
      <c r="B3504" s="7" t="s">
        <v>1774</v>
      </c>
    </row>
    <row r="3505" spans="1:2">
      <c r="A3505" s="6" t="s">
        <v>8744</v>
      </c>
      <c r="B3505" s="7" t="s">
        <v>8745</v>
      </c>
    </row>
    <row r="3506" spans="1:2">
      <c r="A3506" s="6" t="s">
        <v>8746</v>
      </c>
      <c r="B3506" s="7" t="s">
        <v>8747</v>
      </c>
    </row>
    <row r="3507" spans="1:2">
      <c r="A3507" s="6" t="s">
        <v>8748</v>
      </c>
      <c r="B3507" s="7" t="s">
        <v>8749</v>
      </c>
    </row>
    <row r="3508" spans="1:2">
      <c r="A3508" s="6" t="s">
        <v>8750</v>
      </c>
      <c r="B3508" s="7" t="s">
        <v>8751</v>
      </c>
    </row>
    <row r="3509" spans="1:2">
      <c r="A3509" s="6" t="s">
        <v>8752</v>
      </c>
      <c r="B3509" s="7" t="s">
        <v>8753</v>
      </c>
    </row>
    <row r="3510" spans="1:2">
      <c r="A3510" s="6" t="s">
        <v>8754</v>
      </c>
      <c r="B3510" s="7" t="s">
        <v>8755</v>
      </c>
    </row>
    <row r="3511" spans="1:2">
      <c r="A3511" s="6" t="s">
        <v>8756</v>
      </c>
      <c r="B3511" s="7" t="s">
        <v>8757</v>
      </c>
    </row>
    <row r="3512" spans="1:2">
      <c r="A3512" s="6" t="s">
        <v>8758</v>
      </c>
      <c r="B3512" s="7" t="s">
        <v>8759</v>
      </c>
    </row>
    <row r="3513" spans="1:2">
      <c r="A3513" s="6" t="s">
        <v>8760</v>
      </c>
      <c r="B3513" s="7" t="s">
        <v>8761</v>
      </c>
    </row>
    <row r="3514" spans="1:2">
      <c r="A3514" s="6" t="s">
        <v>8762</v>
      </c>
      <c r="B3514" s="7" t="s">
        <v>8763</v>
      </c>
    </row>
    <row r="3515" spans="1:2">
      <c r="A3515" s="6" t="s">
        <v>8764</v>
      </c>
      <c r="B3515" s="7" t="s">
        <v>8765</v>
      </c>
    </row>
    <row r="3516" spans="1:2">
      <c r="A3516" s="6" t="s">
        <v>8766</v>
      </c>
      <c r="B3516" s="7" t="s">
        <v>8767</v>
      </c>
    </row>
    <row r="3517" spans="1:2">
      <c r="A3517" s="6" t="s">
        <v>8768</v>
      </c>
      <c r="B3517" s="7" t="s">
        <v>8769</v>
      </c>
    </row>
    <row r="3518" spans="1:2">
      <c r="A3518" s="6" t="s">
        <v>8770</v>
      </c>
      <c r="B3518" s="7" t="s">
        <v>8771</v>
      </c>
    </row>
    <row r="3519" spans="1:2">
      <c r="A3519" s="6" t="s">
        <v>8772</v>
      </c>
      <c r="B3519" s="7" t="s">
        <v>8773</v>
      </c>
    </row>
    <row r="3520" spans="1:2">
      <c r="A3520" s="6" t="s">
        <v>8774</v>
      </c>
      <c r="B3520" s="7" t="s">
        <v>8775</v>
      </c>
    </row>
    <row r="3521" spans="1:2">
      <c r="A3521" s="6" t="s">
        <v>8776</v>
      </c>
      <c r="B3521" s="7" t="s">
        <v>8777</v>
      </c>
    </row>
    <row r="3522" spans="1:2">
      <c r="A3522" s="6" t="s">
        <v>8778</v>
      </c>
      <c r="B3522" s="7" t="s">
        <v>8779</v>
      </c>
    </row>
    <row r="3523" spans="1:2">
      <c r="A3523" s="6" t="s">
        <v>8780</v>
      </c>
      <c r="B3523" s="7" t="s">
        <v>8781</v>
      </c>
    </row>
    <row r="3524" spans="1:2">
      <c r="A3524" s="6" t="s">
        <v>8782</v>
      </c>
      <c r="B3524" s="7" t="s">
        <v>8783</v>
      </c>
    </row>
    <row r="3525" spans="1:2">
      <c r="A3525" s="6" t="s">
        <v>8784</v>
      </c>
      <c r="B3525" s="7" t="s">
        <v>8785</v>
      </c>
    </row>
    <row r="3526" spans="1:2">
      <c r="A3526" s="6" t="s">
        <v>8786</v>
      </c>
      <c r="B3526" s="7" t="s">
        <v>8787</v>
      </c>
    </row>
    <row r="3527" spans="1:2">
      <c r="A3527" s="6" t="s">
        <v>8788</v>
      </c>
      <c r="B3527" s="7" t="s">
        <v>8789</v>
      </c>
    </row>
    <row r="3528" spans="1:2">
      <c r="A3528" s="6" t="s">
        <v>8790</v>
      </c>
      <c r="B3528" s="7" t="s">
        <v>8791</v>
      </c>
    </row>
    <row r="3529" spans="1:2">
      <c r="A3529" s="6" t="s">
        <v>8792</v>
      </c>
      <c r="B3529" s="7" t="s">
        <v>8793</v>
      </c>
    </row>
    <row r="3530" spans="1:2">
      <c r="A3530" s="6" t="s">
        <v>8794</v>
      </c>
      <c r="B3530" s="7" t="s">
        <v>8795</v>
      </c>
    </row>
    <row r="3531" spans="1:2">
      <c r="A3531" s="6" t="s">
        <v>8796</v>
      </c>
      <c r="B3531" s="7" t="s">
        <v>8797</v>
      </c>
    </row>
    <row r="3532" spans="1:2">
      <c r="A3532" s="6" t="s">
        <v>8798</v>
      </c>
      <c r="B3532" s="7" t="s">
        <v>8799</v>
      </c>
    </row>
    <row r="3533" spans="1:2">
      <c r="A3533" s="6" t="s">
        <v>8800</v>
      </c>
      <c r="B3533" s="7" t="s">
        <v>8801</v>
      </c>
    </row>
    <row r="3534" spans="1:2">
      <c r="A3534" s="6" t="s">
        <v>8802</v>
      </c>
      <c r="B3534" s="7" t="s">
        <v>8803</v>
      </c>
    </row>
    <row r="3535" spans="1:2">
      <c r="A3535" s="6" t="s">
        <v>8804</v>
      </c>
      <c r="B3535" s="7" t="s">
        <v>8805</v>
      </c>
    </row>
    <row r="3536" spans="1:2">
      <c r="A3536" s="6" t="s">
        <v>8806</v>
      </c>
      <c r="B3536" s="7" t="s">
        <v>8807</v>
      </c>
    </row>
    <row r="3537" spans="1:2">
      <c r="A3537" s="6" t="s">
        <v>8808</v>
      </c>
      <c r="B3537" s="7" t="s">
        <v>8809</v>
      </c>
    </row>
    <row r="3538" spans="1:2">
      <c r="A3538" s="6" t="s">
        <v>8810</v>
      </c>
      <c r="B3538" s="7" t="s">
        <v>8811</v>
      </c>
    </row>
    <row r="3539" spans="1:2">
      <c r="A3539" s="6" t="s">
        <v>8812</v>
      </c>
      <c r="B3539" s="7" t="s">
        <v>8813</v>
      </c>
    </row>
    <row r="3540" spans="1:2">
      <c r="A3540" s="6" t="s">
        <v>8814</v>
      </c>
      <c r="B3540" s="7" t="s">
        <v>8815</v>
      </c>
    </row>
    <row r="3541" spans="1:2">
      <c r="A3541" s="6" t="s">
        <v>8816</v>
      </c>
      <c r="B3541" s="7" t="s">
        <v>8817</v>
      </c>
    </row>
    <row r="3542" spans="1:2">
      <c r="A3542" s="6" t="s">
        <v>8818</v>
      </c>
      <c r="B3542" s="7" t="s">
        <v>8819</v>
      </c>
    </row>
    <row r="3543" spans="1:2">
      <c r="A3543" s="6" t="s">
        <v>8820</v>
      </c>
      <c r="B3543" s="7" t="s">
        <v>8821</v>
      </c>
    </row>
    <row r="3544" spans="1:2">
      <c r="A3544" s="6" t="s">
        <v>8822</v>
      </c>
      <c r="B3544" s="7" t="s">
        <v>8823</v>
      </c>
    </row>
    <row r="3545" spans="1:2">
      <c r="A3545" s="6" t="s">
        <v>8824</v>
      </c>
      <c r="B3545" s="7" t="s">
        <v>8825</v>
      </c>
    </row>
    <row r="3546" spans="1:2">
      <c r="A3546" s="6" t="s">
        <v>8826</v>
      </c>
      <c r="B3546" s="7" t="s">
        <v>8827</v>
      </c>
    </row>
    <row r="3547" spans="1:2">
      <c r="A3547" s="6" t="s">
        <v>8828</v>
      </c>
      <c r="B3547" s="7" t="s">
        <v>8829</v>
      </c>
    </row>
    <row r="3548" spans="1:2">
      <c r="A3548" s="6" t="s">
        <v>8830</v>
      </c>
      <c r="B3548" s="7" t="s">
        <v>8831</v>
      </c>
    </row>
    <row r="3549" spans="1:2">
      <c r="A3549" s="6" t="s">
        <v>8832</v>
      </c>
      <c r="B3549" s="7" t="s">
        <v>8833</v>
      </c>
    </row>
    <row r="3550" spans="1:2">
      <c r="A3550" s="6" t="s">
        <v>1460</v>
      </c>
      <c r="B3550" s="7" t="s">
        <v>1461</v>
      </c>
    </row>
    <row r="3551" spans="1:2">
      <c r="A3551" s="6" t="s">
        <v>8834</v>
      </c>
      <c r="B3551" s="7" t="s">
        <v>8835</v>
      </c>
    </row>
    <row r="3552" spans="1:2">
      <c r="A3552" s="6" t="s">
        <v>8836</v>
      </c>
      <c r="B3552" s="7" t="s">
        <v>8837</v>
      </c>
    </row>
    <row r="3553" spans="1:2">
      <c r="A3553" s="6" t="s">
        <v>8838</v>
      </c>
      <c r="B3553" s="7" t="s">
        <v>8839</v>
      </c>
    </row>
    <row r="3554" spans="1:2">
      <c r="A3554" s="6" t="s">
        <v>8840</v>
      </c>
      <c r="B3554" s="7" t="s">
        <v>8841</v>
      </c>
    </row>
    <row r="3555" spans="1:2">
      <c r="A3555" s="6" t="s">
        <v>8842</v>
      </c>
      <c r="B3555" s="7" t="s">
        <v>8843</v>
      </c>
    </row>
    <row r="3556" spans="1:2">
      <c r="A3556" s="6" t="s">
        <v>8844</v>
      </c>
      <c r="B3556" s="7" t="s">
        <v>8845</v>
      </c>
    </row>
    <row r="3557" spans="1:2">
      <c r="A3557" s="6" t="s">
        <v>8846</v>
      </c>
      <c r="B3557" s="7" t="s">
        <v>8847</v>
      </c>
    </row>
    <row r="3558" spans="1:2">
      <c r="A3558" s="6" t="s">
        <v>8848</v>
      </c>
      <c r="B3558" s="7" t="s">
        <v>8849</v>
      </c>
    </row>
    <row r="3559" spans="1:2">
      <c r="A3559" s="6" t="s">
        <v>8850</v>
      </c>
      <c r="B3559" s="7" t="s">
        <v>8851</v>
      </c>
    </row>
    <row r="3560" spans="1:2">
      <c r="A3560" s="6" t="s">
        <v>8852</v>
      </c>
      <c r="B3560" s="7" t="s">
        <v>8853</v>
      </c>
    </row>
    <row r="3561" spans="1:2">
      <c r="A3561" s="6" t="s">
        <v>8854</v>
      </c>
      <c r="B3561" s="7" t="s">
        <v>8855</v>
      </c>
    </row>
    <row r="3562" spans="1:2">
      <c r="A3562" s="6" t="s">
        <v>8856</v>
      </c>
      <c r="B3562" s="7" t="s">
        <v>8857</v>
      </c>
    </row>
    <row r="3563" spans="1:2">
      <c r="A3563" s="6" t="s">
        <v>8858</v>
      </c>
      <c r="B3563" s="7" t="s">
        <v>8859</v>
      </c>
    </row>
    <row r="3564" spans="1:2">
      <c r="A3564" s="6" t="s">
        <v>8860</v>
      </c>
      <c r="B3564" s="7" t="s">
        <v>8861</v>
      </c>
    </row>
    <row r="3565" spans="1:2">
      <c r="A3565" s="6" t="s">
        <v>8862</v>
      </c>
      <c r="B3565" s="7" t="s">
        <v>8863</v>
      </c>
    </row>
    <row r="3566" spans="1:2">
      <c r="A3566" s="6" t="s">
        <v>8864</v>
      </c>
      <c r="B3566" s="7" t="s">
        <v>8865</v>
      </c>
    </row>
    <row r="3567" spans="1:2">
      <c r="A3567" s="6" t="s">
        <v>8866</v>
      </c>
      <c r="B3567" s="7" t="s">
        <v>8867</v>
      </c>
    </row>
    <row r="3568" spans="1:2">
      <c r="A3568" s="6" t="s">
        <v>8868</v>
      </c>
      <c r="B3568" s="7" t="s">
        <v>8869</v>
      </c>
    </row>
    <row r="3569" spans="1:2">
      <c r="A3569" s="6" t="s">
        <v>8870</v>
      </c>
      <c r="B3569" s="7" t="s">
        <v>8871</v>
      </c>
    </row>
    <row r="3570" spans="1:2">
      <c r="A3570" s="6" t="s">
        <v>8872</v>
      </c>
      <c r="B3570" s="7" t="s">
        <v>8873</v>
      </c>
    </row>
    <row r="3571" spans="1:2">
      <c r="A3571" s="6" t="s">
        <v>8874</v>
      </c>
      <c r="B3571" s="7" t="s">
        <v>8875</v>
      </c>
    </row>
    <row r="3572" spans="1:2">
      <c r="A3572" s="6" t="s">
        <v>8876</v>
      </c>
      <c r="B3572" s="7" t="s">
        <v>8877</v>
      </c>
    </row>
    <row r="3573" spans="1:2">
      <c r="A3573" s="6" t="s">
        <v>8878</v>
      </c>
      <c r="B3573" s="7" t="s">
        <v>8879</v>
      </c>
    </row>
    <row r="3574" spans="1:2">
      <c r="A3574" s="6" t="s">
        <v>8880</v>
      </c>
      <c r="B3574" s="7" t="s">
        <v>8881</v>
      </c>
    </row>
    <row r="3575" spans="1:2">
      <c r="A3575" s="6" t="s">
        <v>8882</v>
      </c>
      <c r="B3575" s="7" t="s">
        <v>8883</v>
      </c>
    </row>
    <row r="3576" spans="1:2">
      <c r="A3576" s="6" t="s">
        <v>8884</v>
      </c>
      <c r="B3576" s="7" t="s">
        <v>8885</v>
      </c>
    </row>
    <row r="3577" spans="1:2">
      <c r="A3577" s="6" t="s">
        <v>8886</v>
      </c>
      <c r="B3577" s="7" t="s">
        <v>8887</v>
      </c>
    </row>
    <row r="3578" spans="1:2">
      <c r="A3578" s="6" t="s">
        <v>8888</v>
      </c>
      <c r="B3578" s="7" t="s">
        <v>8889</v>
      </c>
    </row>
    <row r="3579" spans="1:2">
      <c r="A3579" s="6" t="s">
        <v>8890</v>
      </c>
      <c r="B3579" s="7" t="s">
        <v>8891</v>
      </c>
    </row>
    <row r="3580" spans="1:2">
      <c r="A3580" s="6" t="s">
        <v>8892</v>
      </c>
      <c r="B3580" s="7" t="s">
        <v>8893</v>
      </c>
    </row>
    <row r="3581" spans="1:2">
      <c r="A3581" s="6" t="s">
        <v>8894</v>
      </c>
      <c r="B3581" s="7" t="s">
        <v>8895</v>
      </c>
    </row>
    <row r="3582" spans="1:2">
      <c r="A3582" s="6" t="s">
        <v>8896</v>
      </c>
      <c r="B3582" s="7" t="s">
        <v>8897</v>
      </c>
    </row>
    <row r="3583" spans="1:2">
      <c r="A3583" s="6" t="s">
        <v>8898</v>
      </c>
      <c r="B3583" s="7" t="s">
        <v>8899</v>
      </c>
    </row>
    <row r="3584" spans="1:2">
      <c r="A3584" s="6" t="s">
        <v>8900</v>
      </c>
      <c r="B3584" s="7" t="s">
        <v>8901</v>
      </c>
    </row>
    <row r="3585" spans="1:2">
      <c r="A3585" s="6" t="s">
        <v>8902</v>
      </c>
      <c r="B3585" s="7" t="s">
        <v>8903</v>
      </c>
    </row>
    <row r="3586" spans="1:2">
      <c r="A3586" s="6" t="s">
        <v>8904</v>
      </c>
      <c r="B3586" s="7" t="s">
        <v>8905</v>
      </c>
    </row>
    <row r="3587" spans="1:2">
      <c r="A3587" s="6" t="s">
        <v>8906</v>
      </c>
      <c r="B3587" s="7" t="s">
        <v>8907</v>
      </c>
    </row>
    <row r="3588" spans="1:2">
      <c r="A3588" s="6" t="s">
        <v>8908</v>
      </c>
      <c r="B3588" s="7" t="s">
        <v>8909</v>
      </c>
    </row>
    <row r="3589" spans="1:2">
      <c r="A3589" s="6" t="s">
        <v>8910</v>
      </c>
      <c r="B3589" s="7" t="s">
        <v>8911</v>
      </c>
    </row>
    <row r="3590" spans="1:2">
      <c r="A3590" s="6" t="s">
        <v>8912</v>
      </c>
      <c r="B3590" s="7" t="s">
        <v>8913</v>
      </c>
    </row>
    <row r="3591" spans="1:2">
      <c r="A3591" s="6" t="s">
        <v>8914</v>
      </c>
      <c r="B3591" s="7" t="s">
        <v>8915</v>
      </c>
    </row>
    <row r="3592" spans="1:2">
      <c r="A3592" s="6" t="s">
        <v>8916</v>
      </c>
      <c r="B3592" s="7" t="s">
        <v>8917</v>
      </c>
    </row>
    <row r="3593" spans="1:2">
      <c r="A3593" s="6" t="s">
        <v>8918</v>
      </c>
      <c r="B3593" s="7" t="s">
        <v>8919</v>
      </c>
    </row>
    <row r="3594" spans="1:2">
      <c r="A3594" s="6" t="s">
        <v>8920</v>
      </c>
      <c r="B3594" s="7" t="s">
        <v>8921</v>
      </c>
    </row>
    <row r="3595" spans="1:2">
      <c r="A3595" s="6" t="s">
        <v>8922</v>
      </c>
      <c r="B3595" s="7" t="s">
        <v>8923</v>
      </c>
    </row>
    <row r="3596" spans="1:2">
      <c r="A3596" s="6" t="s">
        <v>8924</v>
      </c>
      <c r="B3596" s="7" t="s">
        <v>8925</v>
      </c>
    </row>
    <row r="3597" spans="1:2">
      <c r="A3597" s="6" t="s">
        <v>8926</v>
      </c>
      <c r="B3597" s="7" t="s">
        <v>8927</v>
      </c>
    </row>
    <row r="3598" spans="1:2">
      <c r="A3598" s="6" t="s">
        <v>8928</v>
      </c>
      <c r="B3598" s="7" t="s">
        <v>8929</v>
      </c>
    </row>
    <row r="3599" spans="1:2">
      <c r="A3599" s="6" t="s">
        <v>8930</v>
      </c>
      <c r="B3599" s="7" t="s">
        <v>8931</v>
      </c>
    </row>
    <row r="3600" spans="1:2">
      <c r="A3600" s="6" t="s">
        <v>8932</v>
      </c>
      <c r="B3600" s="7" t="s">
        <v>8933</v>
      </c>
    </row>
    <row r="3601" spans="1:2">
      <c r="A3601" s="6" t="s">
        <v>8934</v>
      </c>
      <c r="B3601" s="7" t="s">
        <v>8935</v>
      </c>
    </row>
    <row r="3602" spans="1:2">
      <c r="A3602" s="6" t="s">
        <v>8936</v>
      </c>
      <c r="B3602" s="7" t="s">
        <v>8937</v>
      </c>
    </row>
    <row r="3603" spans="1:2">
      <c r="A3603" s="6" t="s">
        <v>8938</v>
      </c>
      <c r="B3603" s="7" t="s">
        <v>8939</v>
      </c>
    </row>
    <row r="3604" spans="1:2">
      <c r="A3604" s="6" t="s">
        <v>8940</v>
      </c>
      <c r="B3604" s="7" t="s">
        <v>8941</v>
      </c>
    </row>
    <row r="3605" spans="1:2">
      <c r="A3605" s="6" t="s">
        <v>8942</v>
      </c>
      <c r="B3605" s="7" t="s">
        <v>8943</v>
      </c>
    </row>
    <row r="3606" spans="1:2">
      <c r="A3606" s="6" t="s">
        <v>8944</v>
      </c>
      <c r="B3606" s="7" t="s">
        <v>8945</v>
      </c>
    </row>
    <row r="3607" spans="1:2">
      <c r="A3607" s="6" t="s">
        <v>8946</v>
      </c>
      <c r="B3607" s="7" t="s">
        <v>8947</v>
      </c>
    </row>
    <row r="3608" spans="1:2">
      <c r="A3608" s="6" t="s">
        <v>8948</v>
      </c>
      <c r="B3608" s="7" t="s">
        <v>8949</v>
      </c>
    </row>
    <row r="3609" spans="1:2">
      <c r="A3609" s="6" t="s">
        <v>8950</v>
      </c>
      <c r="B3609" s="7" t="s">
        <v>8951</v>
      </c>
    </row>
    <row r="3610" spans="1:2">
      <c r="A3610" s="6" t="s">
        <v>8952</v>
      </c>
      <c r="B3610" s="7" t="s">
        <v>8953</v>
      </c>
    </row>
    <row r="3611" spans="1:2">
      <c r="A3611" s="6" t="s">
        <v>8954</v>
      </c>
      <c r="B3611" s="7" t="s">
        <v>8955</v>
      </c>
    </row>
    <row r="3612" spans="1:2">
      <c r="A3612" s="6" t="s">
        <v>8956</v>
      </c>
      <c r="B3612" s="7" t="s">
        <v>8957</v>
      </c>
    </row>
    <row r="3613" spans="1:2">
      <c r="A3613" s="6" t="s">
        <v>8958</v>
      </c>
      <c r="B3613" s="7" t="s">
        <v>8959</v>
      </c>
    </row>
    <row r="3614" spans="1:2">
      <c r="A3614" s="6" t="s">
        <v>8960</v>
      </c>
      <c r="B3614" s="7" t="s">
        <v>8961</v>
      </c>
    </row>
    <row r="3615" spans="1:2">
      <c r="A3615" s="6" t="s">
        <v>8962</v>
      </c>
      <c r="B3615" s="7" t="s">
        <v>8963</v>
      </c>
    </row>
    <row r="3616" spans="1:2">
      <c r="A3616" s="6" t="s">
        <v>8964</v>
      </c>
      <c r="B3616" s="7" t="s">
        <v>8965</v>
      </c>
    </row>
    <row r="3617" spans="1:2">
      <c r="A3617" s="6" t="s">
        <v>8966</v>
      </c>
      <c r="B3617" s="7" t="s">
        <v>8967</v>
      </c>
    </row>
    <row r="3618" spans="1:2">
      <c r="A3618" s="6" t="s">
        <v>8968</v>
      </c>
      <c r="B3618" s="7" t="s">
        <v>8969</v>
      </c>
    </row>
    <row r="3619" spans="1:2">
      <c r="A3619" s="6" t="s">
        <v>8970</v>
      </c>
      <c r="B3619" s="7" t="s">
        <v>8971</v>
      </c>
    </row>
    <row r="3620" spans="1:2">
      <c r="A3620" s="6" t="s">
        <v>8972</v>
      </c>
      <c r="B3620" s="7" t="s">
        <v>8973</v>
      </c>
    </row>
    <row r="3621" spans="1:2">
      <c r="A3621" s="6" t="s">
        <v>8974</v>
      </c>
      <c r="B3621" s="7" t="s">
        <v>1056</v>
      </c>
    </row>
    <row r="3622" spans="1:2">
      <c r="A3622" s="6" t="s">
        <v>8975</v>
      </c>
      <c r="B3622" s="7" t="s">
        <v>8976</v>
      </c>
    </row>
    <row r="3623" spans="1:2">
      <c r="A3623" s="6" t="s">
        <v>1168</v>
      </c>
      <c r="B3623" s="7" t="s">
        <v>1169</v>
      </c>
    </row>
    <row r="3624" spans="1:2">
      <c r="A3624" s="6" t="s">
        <v>8977</v>
      </c>
      <c r="B3624" s="7" t="s">
        <v>8978</v>
      </c>
    </row>
    <row r="3625" spans="1:2">
      <c r="A3625" s="6" t="s">
        <v>8979</v>
      </c>
      <c r="B3625" s="7" t="s">
        <v>8980</v>
      </c>
    </row>
    <row r="3626" spans="1:2">
      <c r="A3626" s="6" t="s">
        <v>8981</v>
      </c>
      <c r="B3626" s="7" t="s">
        <v>8982</v>
      </c>
    </row>
    <row r="3627" spans="1:2">
      <c r="A3627" s="6" t="s">
        <v>8983</v>
      </c>
      <c r="B3627" s="7" t="s">
        <v>8984</v>
      </c>
    </row>
    <row r="3628" spans="1:2">
      <c r="A3628" s="6" t="s">
        <v>8985</v>
      </c>
      <c r="B3628" s="7" t="s">
        <v>8986</v>
      </c>
    </row>
    <row r="3629" spans="1:2">
      <c r="A3629" s="6" t="s">
        <v>8987</v>
      </c>
      <c r="B3629" s="7" t="s">
        <v>8988</v>
      </c>
    </row>
    <row r="3630" spans="1:2">
      <c r="A3630" s="6" t="s">
        <v>8989</v>
      </c>
      <c r="B3630" s="7" t="s">
        <v>8990</v>
      </c>
    </row>
    <row r="3631" spans="1:2">
      <c r="A3631" s="6" t="s">
        <v>8991</v>
      </c>
      <c r="B3631" s="7" t="s">
        <v>8992</v>
      </c>
    </row>
    <row r="3632" spans="1:2">
      <c r="A3632" s="6" t="s">
        <v>8993</v>
      </c>
      <c r="B3632" s="7" t="s">
        <v>8994</v>
      </c>
    </row>
    <row r="3633" spans="1:2">
      <c r="A3633" s="6" t="s">
        <v>8995</v>
      </c>
      <c r="B3633" s="7" t="s">
        <v>8996</v>
      </c>
    </row>
    <row r="3634" spans="1:2">
      <c r="A3634" s="6" t="s">
        <v>8997</v>
      </c>
      <c r="B3634" s="7" t="s">
        <v>8998</v>
      </c>
    </row>
    <row r="3635" spans="1:2">
      <c r="A3635" s="6" t="s">
        <v>8999</v>
      </c>
      <c r="B3635" s="7" t="s">
        <v>9000</v>
      </c>
    </row>
    <row r="3636" spans="1:2">
      <c r="A3636" s="6" t="s">
        <v>9001</v>
      </c>
      <c r="B3636" s="7" t="s">
        <v>9002</v>
      </c>
    </row>
    <row r="3637" spans="1:2">
      <c r="A3637" s="6" t="s">
        <v>9003</v>
      </c>
      <c r="B3637" s="7" t="s">
        <v>9004</v>
      </c>
    </row>
    <row r="3638" spans="1:2">
      <c r="A3638" s="6" t="s">
        <v>9005</v>
      </c>
      <c r="B3638" s="7" t="s">
        <v>9006</v>
      </c>
    </row>
    <row r="3639" spans="1:2">
      <c r="A3639" s="6" t="s">
        <v>9007</v>
      </c>
      <c r="B3639" s="7" t="s">
        <v>9008</v>
      </c>
    </row>
    <row r="3640" spans="1:2">
      <c r="A3640" s="6" t="s">
        <v>9009</v>
      </c>
      <c r="B3640" s="7" t="s">
        <v>9010</v>
      </c>
    </row>
    <row r="3641" spans="1:2">
      <c r="A3641" s="6" t="s">
        <v>9011</v>
      </c>
      <c r="B3641" s="7" t="s">
        <v>9012</v>
      </c>
    </row>
    <row r="3642" spans="1:2">
      <c r="A3642" s="6" t="s">
        <v>9013</v>
      </c>
      <c r="B3642" s="7" t="s">
        <v>9014</v>
      </c>
    </row>
    <row r="3643" spans="1:2">
      <c r="A3643" s="6" t="s">
        <v>9015</v>
      </c>
      <c r="B3643" s="7" t="s">
        <v>9016</v>
      </c>
    </row>
    <row r="3644" spans="1:2">
      <c r="A3644" s="6" t="s">
        <v>9017</v>
      </c>
      <c r="B3644" s="7" t="s">
        <v>9018</v>
      </c>
    </row>
    <row r="3645" spans="1:2">
      <c r="A3645" s="6" t="s">
        <v>9019</v>
      </c>
      <c r="B3645" s="7" t="s">
        <v>9020</v>
      </c>
    </row>
    <row r="3646" spans="1:2">
      <c r="A3646" s="6" t="s">
        <v>9021</v>
      </c>
      <c r="B3646" s="7" t="s">
        <v>9022</v>
      </c>
    </row>
    <row r="3647" spans="1:2">
      <c r="A3647" s="6" t="s">
        <v>9023</v>
      </c>
      <c r="B3647" s="7" t="s">
        <v>9024</v>
      </c>
    </row>
    <row r="3648" spans="1:2">
      <c r="A3648" s="6" t="s">
        <v>9025</v>
      </c>
      <c r="B3648" s="7" t="s">
        <v>9026</v>
      </c>
    </row>
    <row r="3649" spans="1:2">
      <c r="A3649" s="6" t="s">
        <v>9027</v>
      </c>
      <c r="B3649" s="7" t="s">
        <v>9028</v>
      </c>
    </row>
    <row r="3650" spans="1:2">
      <c r="A3650" s="6" t="s">
        <v>9029</v>
      </c>
      <c r="B3650" s="7" t="s">
        <v>9030</v>
      </c>
    </row>
    <row r="3651" spans="1:2">
      <c r="A3651" s="6" t="s">
        <v>9031</v>
      </c>
      <c r="B3651" s="7" t="s">
        <v>9032</v>
      </c>
    </row>
    <row r="3652" spans="1:2">
      <c r="A3652" s="6" t="s">
        <v>9033</v>
      </c>
      <c r="B3652" s="7" t="s">
        <v>9034</v>
      </c>
    </row>
    <row r="3653" spans="1:2">
      <c r="A3653" s="6" t="s">
        <v>9035</v>
      </c>
      <c r="B3653" s="7" t="s">
        <v>9036</v>
      </c>
    </row>
    <row r="3654" spans="1:2">
      <c r="A3654" s="6" t="s">
        <v>9037</v>
      </c>
      <c r="B3654" s="7" t="s">
        <v>9038</v>
      </c>
    </row>
    <row r="3655" spans="1:2">
      <c r="A3655" s="6" t="s">
        <v>9039</v>
      </c>
      <c r="B3655" s="7" t="s">
        <v>9040</v>
      </c>
    </row>
    <row r="3656" spans="1:2">
      <c r="A3656" s="6" t="s">
        <v>9041</v>
      </c>
      <c r="B3656" s="7" t="s">
        <v>9042</v>
      </c>
    </row>
    <row r="3657" spans="1:2">
      <c r="A3657" s="6" t="s">
        <v>9043</v>
      </c>
      <c r="B3657" s="7" t="s">
        <v>9044</v>
      </c>
    </row>
    <row r="3658" spans="1:2">
      <c r="A3658" s="6" t="s">
        <v>9045</v>
      </c>
      <c r="B3658" s="7" t="s">
        <v>9046</v>
      </c>
    </row>
    <row r="3659" spans="1:2">
      <c r="A3659" s="6" t="s">
        <v>9047</v>
      </c>
      <c r="B3659" s="7" t="s">
        <v>9048</v>
      </c>
    </row>
    <row r="3660" spans="1:2">
      <c r="A3660" s="6" t="s">
        <v>9049</v>
      </c>
      <c r="B3660" s="7" t="s">
        <v>9050</v>
      </c>
    </row>
    <row r="3661" spans="1:2">
      <c r="A3661" s="6" t="s">
        <v>9051</v>
      </c>
      <c r="B3661" s="7" t="s">
        <v>9052</v>
      </c>
    </row>
    <row r="3662" spans="1:2">
      <c r="A3662" s="6" t="s">
        <v>9053</v>
      </c>
      <c r="B3662" s="7" t="s">
        <v>9054</v>
      </c>
    </row>
    <row r="3663" spans="1:2">
      <c r="A3663" s="6" t="s">
        <v>9055</v>
      </c>
      <c r="B3663" s="7" t="s">
        <v>9056</v>
      </c>
    </row>
    <row r="3664" spans="1:2">
      <c r="A3664" s="6" t="s">
        <v>214</v>
      </c>
      <c r="B3664" s="7" t="s">
        <v>215</v>
      </c>
    </row>
    <row r="3665" spans="1:2">
      <c r="A3665" s="6" t="s">
        <v>9057</v>
      </c>
      <c r="B3665" s="7" t="s">
        <v>9058</v>
      </c>
    </row>
    <row r="3666" spans="1:2">
      <c r="A3666" s="6" t="s">
        <v>9059</v>
      </c>
      <c r="B3666" s="7" t="s">
        <v>9060</v>
      </c>
    </row>
    <row r="3667" spans="1:2">
      <c r="A3667" s="6" t="s">
        <v>9061</v>
      </c>
      <c r="B3667" s="7" t="s">
        <v>9062</v>
      </c>
    </row>
    <row r="3668" spans="1:2">
      <c r="A3668" s="6" t="s">
        <v>9063</v>
      </c>
      <c r="B3668" s="7" t="s">
        <v>9064</v>
      </c>
    </row>
    <row r="3669" spans="1:2">
      <c r="A3669" s="6" t="s">
        <v>9065</v>
      </c>
      <c r="B3669" s="7" t="s">
        <v>9066</v>
      </c>
    </row>
    <row r="3670" spans="1:2">
      <c r="A3670" s="6" t="s">
        <v>9067</v>
      </c>
      <c r="B3670" s="7" t="s">
        <v>9068</v>
      </c>
    </row>
    <row r="3671" spans="1:2">
      <c r="A3671" s="6" t="s">
        <v>1156</v>
      </c>
      <c r="B3671" s="7" t="s">
        <v>9069</v>
      </c>
    </row>
    <row r="3672" spans="1:2">
      <c r="A3672" s="6" t="s">
        <v>9070</v>
      </c>
      <c r="B3672" s="7" t="s">
        <v>9071</v>
      </c>
    </row>
    <row r="3673" spans="1:2">
      <c r="A3673" s="6" t="s">
        <v>9072</v>
      </c>
      <c r="B3673" s="7" t="s">
        <v>9073</v>
      </c>
    </row>
    <row r="3674" spans="1:2">
      <c r="A3674" s="6" t="s">
        <v>9074</v>
      </c>
      <c r="B3674" s="7" t="s">
        <v>9075</v>
      </c>
    </row>
    <row r="3675" spans="1:2">
      <c r="A3675" s="6" t="s">
        <v>9076</v>
      </c>
      <c r="B3675" s="7" t="s">
        <v>9077</v>
      </c>
    </row>
    <row r="3676" spans="1:2">
      <c r="A3676" s="6" t="s">
        <v>9078</v>
      </c>
      <c r="B3676" s="7" t="s">
        <v>9079</v>
      </c>
    </row>
    <row r="3677" spans="1:2">
      <c r="A3677" s="6" t="s">
        <v>181</v>
      </c>
      <c r="B3677" s="7" t="s">
        <v>775</v>
      </c>
    </row>
    <row r="3678" spans="1:2">
      <c r="A3678" s="6" t="s">
        <v>9080</v>
      </c>
      <c r="B3678" s="7" t="s">
        <v>9081</v>
      </c>
    </row>
    <row r="3679" spans="1:2">
      <c r="A3679" s="6" t="s">
        <v>9082</v>
      </c>
      <c r="B3679" s="7" t="s">
        <v>9083</v>
      </c>
    </row>
    <row r="3680" spans="1:2">
      <c r="A3680" s="6" t="s">
        <v>9084</v>
      </c>
      <c r="B3680" s="7" t="s">
        <v>9085</v>
      </c>
    </row>
    <row r="3681" spans="1:2">
      <c r="A3681" s="6" t="s">
        <v>9086</v>
      </c>
      <c r="B3681" s="7" t="s">
        <v>9087</v>
      </c>
    </row>
    <row r="3682" spans="1:2">
      <c r="A3682" s="6" t="s">
        <v>9088</v>
      </c>
      <c r="B3682" s="7" t="s">
        <v>9089</v>
      </c>
    </row>
    <row r="3683" spans="1:2">
      <c r="A3683" s="6" t="s">
        <v>9090</v>
      </c>
      <c r="B3683" s="7" t="s">
        <v>9091</v>
      </c>
    </row>
    <row r="3684" spans="1:2">
      <c r="A3684" s="6" t="s">
        <v>9092</v>
      </c>
      <c r="B3684" s="7" t="s">
        <v>9093</v>
      </c>
    </row>
    <row r="3685" spans="1:2">
      <c r="A3685" s="6" t="s">
        <v>9094</v>
      </c>
      <c r="B3685" s="7" t="s">
        <v>9095</v>
      </c>
    </row>
    <row r="3686" spans="1:2">
      <c r="A3686" s="6" t="s">
        <v>9096</v>
      </c>
      <c r="B3686" s="7" t="s">
        <v>9097</v>
      </c>
    </row>
    <row r="3687" spans="1:2">
      <c r="A3687" s="6" t="s">
        <v>9098</v>
      </c>
      <c r="B3687" s="7" t="s">
        <v>9099</v>
      </c>
    </row>
    <row r="3688" spans="1:2">
      <c r="A3688" s="6" t="s">
        <v>9100</v>
      </c>
      <c r="B3688" s="7" t="s">
        <v>9101</v>
      </c>
    </row>
    <row r="3689" spans="1:2">
      <c r="A3689" s="6" t="s">
        <v>9102</v>
      </c>
      <c r="B3689" s="7" t="s">
        <v>9103</v>
      </c>
    </row>
    <row r="3690" spans="1:2">
      <c r="A3690" s="6" t="s">
        <v>9104</v>
      </c>
      <c r="B3690" s="7" t="s">
        <v>9105</v>
      </c>
    </row>
    <row r="3691" spans="1:2">
      <c r="A3691" s="6" t="s">
        <v>9106</v>
      </c>
      <c r="B3691" s="7" t="s">
        <v>9107</v>
      </c>
    </row>
    <row r="3692" spans="1:2">
      <c r="A3692" s="6" t="s">
        <v>9108</v>
      </c>
      <c r="B3692" s="7" t="s">
        <v>9109</v>
      </c>
    </row>
    <row r="3693" spans="1:2">
      <c r="A3693" s="6" t="s">
        <v>9110</v>
      </c>
      <c r="B3693" s="7" t="s">
        <v>9111</v>
      </c>
    </row>
    <row r="3694" spans="1:2">
      <c r="A3694" s="6" t="s">
        <v>9112</v>
      </c>
      <c r="B3694" s="7" t="s">
        <v>9113</v>
      </c>
    </row>
    <row r="3695" spans="1:2">
      <c r="A3695" s="6" t="s">
        <v>915</v>
      </c>
      <c r="B3695" s="7" t="s">
        <v>916</v>
      </c>
    </row>
    <row r="3696" spans="1:2">
      <c r="A3696" s="6" t="s">
        <v>9114</v>
      </c>
      <c r="B3696" s="7" t="s">
        <v>9115</v>
      </c>
    </row>
    <row r="3697" spans="1:2">
      <c r="A3697" s="6" t="s">
        <v>9116</v>
      </c>
      <c r="B3697" s="7" t="s">
        <v>9117</v>
      </c>
    </row>
    <row r="3698" spans="1:2">
      <c r="A3698" s="6" t="s">
        <v>270</v>
      </c>
      <c r="B3698" s="7" t="s">
        <v>271</v>
      </c>
    </row>
    <row r="3699" spans="1:2">
      <c r="A3699" s="6" t="s">
        <v>75</v>
      </c>
      <c r="B3699" s="7" t="s">
        <v>76</v>
      </c>
    </row>
    <row r="3700" spans="1:2">
      <c r="A3700" s="6" t="s">
        <v>515</v>
      </c>
      <c r="B3700" s="7" t="s">
        <v>516</v>
      </c>
    </row>
    <row r="3701" spans="1:2">
      <c r="A3701" s="6" t="s">
        <v>9118</v>
      </c>
      <c r="B3701" s="7" t="s">
        <v>9119</v>
      </c>
    </row>
    <row r="3702" spans="1:2">
      <c r="A3702" s="6" t="s">
        <v>9120</v>
      </c>
      <c r="B3702" s="7" t="s">
        <v>9121</v>
      </c>
    </row>
    <row r="3703" spans="1:2">
      <c r="A3703" s="6" t="s">
        <v>9122</v>
      </c>
      <c r="B3703" s="7" t="s">
        <v>9123</v>
      </c>
    </row>
    <row r="3704" spans="1:2">
      <c r="A3704" s="6" t="s">
        <v>9124</v>
      </c>
      <c r="B3704" s="7" t="s">
        <v>9125</v>
      </c>
    </row>
    <row r="3705" spans="1:2">
      <c r="A3705" s="6" t="s">
        <v>309</v>
      </c>
      <c r="B3705" s="7" t="s">
        <v>310</v>
      </c>
    </row>
    <row r="3706" spans="1:2">
      <c r="A3706" s="6" t="s">
        <v>31</v>
      </c>
      <c r="B3706" s="7" t="s">
        <v>187</v>
      </c>
    </row>
    <row r="3707" spans="1:2">
      <c r="A3707" s="6" t="s">
        <v>217</v>
      </c>
      <c r="B3707" s="7" t="s">
        <v>218</v>
      </c>
    </row>
    <row r="3708" spans="1:2">
      <c r="A3708" s="6" t="s">
        <v>9126</v>
      </c>
      <c r="B3708" s="7" t="s">
        <v>9127</v>
      </c>
    </row>
    <row r="3709" spans="1:2">
      <c r="A3709" s="6" t="s">
        <v>9128</v>
      </c>
      <c r="B3709" s="7" t="s">
        <v>9129</v>
      </c>
    </row>
    <row r="3710" spans="1:2">
      <c r="A3710" s="6" t="s">
        <v>9130</v>
      </c>
      <c r="B3710" s="7" t="s">
        <v>9131</v>
      </c>
    </row>
    <row r="3711" spans="1:2">
      <c r="A3711" s="6" t="s">
        <v>9132</v>
      </c>
      <c r="B3711" s="7" t="s">
        <v>9133</v>
      </c>
    </row>
    <row r="3712" spans="1:2">
      <c r="A3712" s="6" t="s">
        <v>9134</v>
      </c>
      <c r="B3712" s="7" t="s">
        <v>9135</v>
      </c>
    </row>
    <row r="3713" spans="1:2">
      <c r="A3713" s="6" t="s">
        <v>9136</v>
      </c>
      <c r="B3713" s="7" t="s">
        <v>9137</v>
      </c>
    </row>
    <row r="3714" spans="1:2">
      <c r="A3714" s="6" t="s">
        <v>9138</v>
      </c>
      <c r="B3714" s="7" t="s">
        <v>9139</v>
      </c>
    </row>
    <row r="3715" spans="1:2">
      <c r="A3715" s="6" t="s">
        <v>9140</v>
      </c>
      <c r="B3715" s="7" t="s">
        <v>9141</v>
      </c>
    </row>
    <row r="3716" spans="1:2">
      <c r="A3716" s="6" t="s">
        <v>9142</v>
      </c>
      <c r="B3716" s="7" t="s">
        <v>9143</v>
      </c>
    </row>
    <row r="3717" spans="1:2">
      <c r="A3717" s="6" t="s">
        <v>9144</v>
      </c>
      <c r="B3717" s="7" t="s">
        <v>9145</v>
      </c>
    </row>
    <row r="3718" spans="1:2">
      <c r="A3718" s="6" t="s">
        <v>9146</v>
      </c>
      <c r="B3718" s="7" t="s">
        <v>9147</v>
      </c>
    </row>
    <row r="3719" spans="1:2">
      <c r="A3719" s="6" t="s">
        <v>9148</v>
      </c>
      <c r="B3719" s="7" t="s">
        <v>9149</v>
      </c>
    </row>
    <row r="3720" spans="1:2">
      <c r="A3720" s="6" t="s">
        <v>9150</v>
      </c>
      <c r="B3720" s="7" t="s">
        <v>9151</v>
      </c>
    </row>
    <row r="3721" spans="1:2">
      <c r="A3721" s="6" t="s">
        <v>9152</v>
      </c>
      <c r="B3721" s="7" t="s">
        <v>9153</v>
      </c>
    </row>
    <row r="3722" spans="1:2">
      <c r="A3722" s="6" t="s">
        <v>9154</v>
      </c>
      <c r="B3722" s="7" t="s">
        <v>9155</v>
      </c>
    </row>
    <row r="3723" spans="1:2">
      <c r="A3723" s="6" t="s">
        <v>9156</v>
      </c>
      <c r="B3723" s="7" t="s">
        <v>9157</v>
      </c>
    </row>
    <row r="3724" spans="1:2">
      <c r="A3724" s="6" t="s">
        <v>9158</v>
      </c>
      <c r="B3724" s="7" t="s">
        <v>9159</v>
      </c>
    </row>
    <row r="3725" spans="1:2">
      <c r="A3725" s="6" t="s">
        <v>9160</v>
      </c>
      <c r="B3725" s="7" t="s">
        <v>9161</v>
      </c>
    </row>
    <row r="3726" spans="1:2">
      <c r="A3726" s="6" t="s">
        <v>9162</v>
      </c>
      <c r="B3726" s="7" t="s">
        <v>9163</v>
      </c>
    </row>
    <row r="3727" spans="1:2">
      <c r="A3727" s="6" t="s">
        <v>9164</v>
      </c>
      <c r="B3727" s="7" t="s">
        <v>9165</v>
      </c>
    </row>
    <row r="3728" spans="1:2">
      <c r="A3728" s="6" t="s">
        <v>9166</v>
      </c>
      <c r="B3728" s="7" t="s">
        <v>9167</v>
      </c>
    </row>
    <row r="3729" spans="1:2">
      <c r="A3729" s="6" t="s">
        <v>9168</v>
      </c>
      <c r="B3729" s="7" t="s">
        <v>9169</v>
      </c>
    </row>
    <row r="3730" spans="1:2">
      <c r="A3730" s="6" t="s">
        <v>9170</v>
      </c>
      <c r="B3730" s="7" t="s">
        <v>9171</v>
      </c>
    </row>
    <row r="3731" spans="1:2">
      <c r="A3731" s="6" t="s">
        <v>9172</v>
      </c>
      <c r="B3731" s="7" t="s">
        <v>9173</v>
      </c>
    </row>
    <row r="3732" spans="1:2">
      <c r="A3732" s="6" t="s">
        <v>9174</v>
      </c>
      <c r="B3732" s="7" t="s">
        <v>9175</v>
      </c>
    </row>
    <row r="3733" spans="1:2">
      <c r="A3733" s="6" t="s">
        <v>9176</v>
      </c>
      <c r="B3733" s="7" t="s">
        <v>9177</v>
      </c>
    </row>
    <row r="3734" spans="1:2">
      <c r="A3734" s="6" t="s">
        <v>9178</v>
      </c>
      <c r="B3734" s="7" t="s">
        <v>9179</v>
      </c>
    </row>
    <row r="3735" spans="1:2">
      <c r="A3735" s="6" t="s">
        <v>9180</v>
      </c>
      <c r="B3735" s="7" t="s">
        <v>9181</v>
      </c>
    </row>
    <row r="3736" spans="1:2">
      <c r="A3736" s="6" t="s">
        <v>9182</v>
      </c>
      <c r="B3736" s="7" t="s">
        <v>9183</v>
      </c>
    </row>
    <row r="3737" spans="1:2">
      <c r="A3737" s="6" t="s">
        <v>9184</v>
      </c>
      <c r="B3737" s="7" t="s">
        <v>9185</v>
      </c>
    </row>
    <row r="3738" spans="1:2">
      <c r="A3738" s="6" t="s">
        <v>9186</v>
      </c>
      <c r="B3738" s="7" t="s">
        <v>9187</v>
      </c>
    </row>
    <row r="3739" spans="1:2">
      <c r="A3739" s="6" t="s">
        <v>1074</v>
      </c>
      <c r="B3739" s="7" t="s">
        <v>1075</v>
      </c>
    </row>
    <row r="3740" spans="1:2">
      <c r="A3740" s="6" t="s">
        <v>9188</v>
      </c>
      <c r="B3740" s="7" t="s">
        <v>9189</v>
      </c>
    </row>
    <row r="3741" spans="1:2">
      <c r="A3741" s="6" t="s">
        <v>9190</v>
      </c>
      <c r="B3741" s="7" t="s">
        <v>9191</v>
      </c>
    </row>
    <row r="3742" spans="1:2">
      <c r="A3742" s="6" t="s">
        <v>9192</v>
      </c>
      <c r="B3742" s="7" t="s">
        <v>9193</v>
      </c>
    </row>
    <row r="3743" spans="1:2">
      <c r="A3743" s="6" t="s">
        <v>9194</v>
      </c>
      <c r="B3743" s="7" t="s">
        <v>9195</v>
      </c>
    </row>
    <row r="3744" spans="1:2">
      <c r="A3744" s="6" t="s">
        <v>9196</v>
      </c>
      <c r="B3744" s="7" t="s">
        <v>9197</v>
      </c>
    </row>
    <row r="3745" spans="1:2">
      <c r="A3745" s="6" t="s">
        <v>9198</v>
      </c>
      <c r="B3745" s="7" t="s">
        <v>9199</v>
      </c>
    </row>
    <row r="3746" spans="1:2">
      <c r="A3746" s="6" t="s">
        <v>9200</v>
      </c>
      <c r="B3746" s="7" t="s">
        <v>9201</v>
      </c>
    </row>
    <row r="3747" spans="1:2">
      <c r="A3747" s="6" t="s">
        <v>9202</v>
      </c>
      <c r="B3747" s="7" t="s">
        <v>9203</v>
      </c>
    </row>
    <row r="3748" spans="1:2">
      <c r="A3748" s="6" t="s">
        <v>9204</v>
      </c>
      <c r="B3748" s="7" t="s">
        <v>9205</v>
      </c>
    </row>
    <row r="3749" spans="1:2">
      <c r="A3749" s="6" t="s">
        <v>9206</v>
      </c>
      <c r="B3749" s="7" t="s">
        <v>9207</v>
      </c>
    </row>
    <row r="3750" spans="1:2">
      <c r="A3750" s="6" t="s">
        <v>9208</v>
      </c>
      <c r="B3750" s="7" t="s">
        <v>9209</v>
      </c>
    </row>
    <row r="3751" spans="1:2">
      <c r="A3751" s="6" t="s">
        <v>9210</v>
      </c>
      <c r="B3751" s="7" t="s">
        <v>9211</v>
      </c>
    </row>
    <row r="3752" spans="1:2">
      <c r="A3752" s="6" t="s">
        <v>9212</v>
      </c>
      <c r="B3752" s="7" t="s">
        <v>9213</v>
      </c>
    </row>
    <row r="3753" spans="1:2">
      <c r="A3753" s="6" t="s">
        <v>9214</v>
      </c>
      <c r="B3753" s="7" t="s">
        <v>9215</v>
      </c>
    </row>
    <row r="3754" spans="1:2">
      <c r="A3754" s="6" t="s">
        <v>9216</v>
      </c>
      <c r="B3754" s="7" t="s">
        <v>9217</v>
      </c>
    </row>
    <row r="3755" spans="1:2">
      <c r="A3755" s="6" t="s">
        <v>9218</v>
      </c>
      <c r="B3755" s="7" t="s">
        <v>9219</v>
      </c>
    </row>
    <row r="3756" spans="1:2">
      <c r="A3756" s="6" t="s">
        <v>9220</v>
      </c>
      <c r="B3756" s="7" t="s">
        <v>9221</v>
      </c>
    </row>
    <row r="3757" spans="1:2">
      <c r="A3757" s="6" t="s">
        <v>205</v>
      </c>
      <c r="B3757" s="7" t="s">
        <v>206</v>
      </c>
    </row>
    <row r="3758" spans="1:2">
      <c r="A3758" s="6" t="s">
        <v>280</v>
      </c>
      <c r="B3758" s="7" t="s">
        <v>281</v>
      </c>
    </row>
    <row r="3759" spans="1:2">
      <c r="A3759" s="6" t="s">
        <v>9222</v>
      </c>
      <c r="B3759" s="7" t="s">
        <v>9223</v>
      </c>
    </row>
    <row r="3760" spans="1:2">
      <c r="A3760" s="6" t="s">
        <v>9224</v>
      </c>
      <c r="B3760" s="7" t="s">
        <v>9225</v>
      </c>
    </row>
    <row r="3761" spans="1:2">
      <c r="A3761" s="6" t="s">
        <v>9226</v>
      </c>
      <c r="B3761" s="7" t="s">
        <v>9227</v>
      </c>
    </row>
    <row r="3762" spans="1:2">
      <c r="A3762" s="6" t="s">
        <v>9228</v>
      </c>
      <c r="B3762" s="7" t="s">
        <v>9229</v>
      </c>
    </row>
    <row r="3763" spans="1:2">
      <c r="A3763" s="6" t="s">
        <v>9230</v>
      </c>
      <c r="B3763" s="7" t="s">
        <v>9231</v>
      </c>
    </row>
    <row r="3764" spans="1:2">
      <c r="A3764" s="6" t="s">
        <v>9232</v>
      </c>
      <c r="B3764" s="7" t="s">
        <v>9233</v>
      </c>
    </row>
    <row r="3765" spans="1:2">
      <c r="A3765" s="6" t="s">
        <v>9234</v>
      </c>
      <c r="B3765" s="7" t="s">
        <v>9235</v>
      </c>
    </row>
    <row r="3766" spans="1:2">
      <c r="A3766" s="6" t="s">
        <v>251</v>
      </c>
      <c r="B3766" s="7" t="s">
        <v>973</v>
      </c>
    </row>
    <row r="3767" spans="1:2">
      <c r="A3767" s="6" t="s">
        <v>9236</v>
      </c>
      <c r="B3767" s="7" t="s">
        <v>9237</v>
      </c>
    </row>
    <row r="3768" spans="1:2">
      <c r="A3768" s="6" t="s">
        <v>9238</v>
      </c>
      <c r="B3768" s="7" t="s">
        <v>9239</v>
      </c>
    </row>
    <row r="3769" spans="1:2">
      <c r="A3769" s="6" t="s">
        <v>9240</v>
      </c>
      <c r="B3769" s="7" t="s">
        <v>9241</v>
      </c>
    </row>
    <row r="3770" spans="1:2">
      <c r="A3770" s="6" t="s">
        <v>9242</v>
      </c>
      <c r="B3770" s="7" t="s">
        <v>9243</v>
      </c>
    </row>
    <row r="3771" spans="1:2">
      <c r="A3771" s="6" t="s">
        <v>9244</v>
      </c>
      <c r="B3771" s="7" t="s">
        <v>9245</v>
      </c>
    </row>
    <row r="3772" spans="1:2">
      <c r="A3772" s="6" t="s">
        <v>9246</v>
      </c>
      <c r="B3772" s="7" t="s">
        <v>9247</v>
      </c>
    </row>
    <row r="3773" spans="1:2">
      <c r="A3773" s="6" t="s">
        <v>9248</v>
      </c>
      <c r="B3773" s="7" t="s">
        <v>9249</v>
      </c>
    </row>
    <row r="3774" spans="1:2">
      <c r="A3774" s="6" t="s">
        <v>9250</v>
      </c>
      <c r="B3774" s="7" t="s">
        <v>9251</v>
      </c>
    </row>
    <row r="3775" spans="1:2">
      <c r="A3775" s="6" t="s">
        <v>9252</v>
      </c>
      <c r="B3775" s="7" t="s">
        <v>9253</v>
      </c>
    </row>
    <row r="3776" spans="1:2">
      <c r="A3776" s="6" t="s">
        <v>9254</v>
      </c>
      <c r="B3776" s="7" t="s">
        <v>9255</v>
      </c>
    </row>
    <row r="3777" spans="1:2">
      <c r="A3777" s="6" t="s">
        <v>9256</v>
      </c>
      <c r="B3777" s="7" t="s">
        <v>9257</v>
      </c>
    </row>
    <row r="3778" spans="1:2">
      <c r="A3778" s="6" t="s">
        <v>9258</v>
      </c>
      <c r="B3778" s="7" t="s">
        <v>9259</v>
      </c>
    </row>
    <row r="3779" spans="1:2">
      <c r="A3779" s="6" t="s">
        <v>9260</v>
      </c>
      <c r="B3779" s="7" t="s">
        <v>9261</v>
      </c>
    </row>
    <row r="3780" spans="1:2">
      <c r="A3780" s="6" t="s">
        <v>9262</v>
      </c>
      <c r="B3780" s="7" t="s">
        <v>9263</v>
      </c>
    </row>
    <row r="3781" spans="1:2">
      <c r="A3781" s="6" t="s">
        <v>9264</v>
      </c>
      <c r="B3781" s="7" t="s">
        <v>9265</v>
      </c>
    </row>
    <row r="3782" spans="1:2">
      <c r="A3782" s="6" t="s">
        <v>9266</v>
      </c>
      <c r="B3782" s="7" t="s">
        <v>9267</v>
      </c>
    </row>
    <row r="3783" spans="1:2">
      <c r="A3783" s="6" t="s">
        <v>9268</v>
      </c>
      <c r="B3783" s="7" t="s">
        <v>9269</v>
      </c>
    </row>
    <row r="3784" spans="1:2">
      <c r="A3784" s="6" t="s">
        <v>9270</v>
      </c>
      <c r="B3784" s="7" t="s">
        <v>9271</v>
      </c>
    </row>
    <row r="3785" spans="1:2">
      <c r="A3785" s="6" t="s">
        <v>9272</v>
      </c>
      <c r="B3785" s="7" t="s">
        <v>9273</v>
      </c>
    </row>
    <row r="3786" spans="1:2">
      <c r="A3786" s="6" t="s">
        <v>9274</v>
      </c>
      <c r="B3786" s="7" t="s">
        <v>9275</v>
      </c>
    </row>
    <row r="3787" spans="1:2">
      <c r="A3787" s="6" t="s">
        <v>382</v>
      </c>
      <c r="B3787" s="7" t="s">
        <v>383</v>
      </c>
    </row>
    <row r="3788" spans="1:2">
      <c r="A3788" s="6" t="s">
        <v>9276</v>
      </c>
      <c r="B3788" s="7" t="s">
        <v>9277</v>
      </c>
    </row>
    <row r="3789" spans="1:2">
      <c r="A3789" s="6" t="s">
        <v>9278</v>
      </c>
      <c r="B3789" s="7" t="s">
        <v>9279</v>
      </c>
    </row>
    <row r="3790" spans="1:2">
      <c r="A3790" s="6" t="s">
        <v>9280</v>
      </c>
      <c r="B3790" s="7" t="s">
        <v>9281</v>
      </c>
    </row>
    <row r="3791" spans="1:2">
      <c r="A3791" s="6" t="s">
        <v>9282</v>
      </c>
      <c r="B3791" s="7" t="s">
        <v>9283</v>
      </c>
    </row>
    <row r="3792" spans="1:2">
      <c r="A3792" s="6" t="s">
        <v>9284</v>
      </c>
      <c r="B3792" s="7" t="s">
        <v>9285</v>
      </c>
    </row>
    <row r="3793" spans="1:2">
      <c r="A3793" s="6" t="s">
        <v>9286</v>
      </c>
      <c r="B3793" s="7" t="s">
        <v>9287</v>
      </c>
    </row>
    <row r="3794" spans="1:2">
      <c r="A3794" s="6" t="s">
        <v>644</v>
      </c>
      <c r="B3794" s="7" t="s">
        <v>645</v>
      </c>
    </row>
    <row r="3795" spans="1:2">
      <c r="A3795" s="6" t="s">
        <v>9288</v>
      </c>
      <c r="B3795" s="7" t="s">
        <v>9289</v>
      </c>
    </row>
    <row r="3796" spans="1:2">
      <c r="A3796" s="6" t="s">
        <v>9290</v>
      </c>
      <c r="B3796" s="7" t="s">
        <v>9291</v>
      </c>
    </row>
    <row r="3797" spans="1:2">
      <c r="A3797" s="6" t="s">
        <v>9292</v>
      </c>
      <c r="B3797" s="7" t="s">
        <v>9293</v>
      </c>
    </row>
    <row r="3798" spans="1:2">
      <c r="A3798" s="6" t="s">
        <v>79</v>
      </c>
      <c r="B3798" s="7" t="s">
        <v>80</v>
      </c>
    </row>
    <row r="3799" spans="1:2">
      <c r="A3799" s="6" t="s">
        <v>9294</v>
      </c>
      <c r="B3799" s="7" t="s">
        <v>9295</v>
      </c>
    </row>
    <row r="3800" spans="1:2">
      <c r="A3800" s="6" t="s">
        <v>9296</v>
      </c>
      <c r="B3800" s="7" t="s">
        <v>9297</v>
      </c>
    </row>
    <row r="3801" spans="1:2">
      <c r="A3801" s="6" t="s">
        <v>9298</v>
      </c>
      <c r="B3801" s="7" t="s">
        <v>9299</v>
      </c>
    </row>
    <row r="3802" spans="1:2">
      <c r="A3802" s="6" t="s">
        <v>9300</v>
      </c>
      <c r="B3802" s="7" t="s">
        <v>9301</v>
      </c>
    </row>
    <row r="3803" spans="1:2">
      <c r="A3803" s="6" t="s">
        <v>9302</v>
      </c>
      <c r="B3803" s="7" t="s">
        <v>9303</v>
      </c>
    </row>
    <row r="3804" spans="1:2">
      <c r="A3804" s="6" t="s">
        <v>9304</v>
      </c>
      <c r="B3804" s="7" t="s">
        <v>9305</v>
      </c>
    </row>
    <row r="3805" spans="1:2">
      <c r="A3805" s="6" t="s">
        <v>9306</v>
      </c>
      <c r="B3805" s="7" t="s">
        <v>9307</v>
      </c>
    </row>
    <row r="3806" spans="1:2">
      <c r="A3806" s="6" t="s">
        <v>9308</v>
      </c>
      <c r="B3806" s="7" t="s">
        <v>9309</v>
      </c>
    </row>
    <row r="3807" spans="1:2">
      <c r="A3807" s="6" t="s">
        <v>9310</v>
      </c>
      <c r="B3807" s="7" t="s">
        <v>9311</v>
      </c>
    </row>
    <row r="3808" spans="1:2">
      <c r="A3808" s="6" t="s">
        <v>9312</v>
      </c>
      <c r="B3808" s="7" t="s">
        <v>9313</v>
      </c>
    </row>
    <row r="3809" spans="1:2">
      <c r="A3809" s="6" t="s">
        <v>9314</v>
      </c>
      <c r="B3809" s="7" t="s">
        <v>9315</v>
      </c>
    </row>
    <row r="3810" spans="1:2">
      <c r="A3810" s="6" t="s">
        <v>9316</v>
      </c>
      <c r="B3810" s="7" t="s">
        <v>9317</v>
      </c>
    </row>
    <row r="3811" spans="1:2">
      <c r="A3811" s="6" t="s">
        <v>9318</v>
      </c>
      <c r="B3811" s="7" t="s">
        <v>9319</v>
      </c>
    </row>
    <row r="3812" spans="1:2">
      <c r="A3812" s="6" t="s">
        <v>260</v>
      </c>
      <c r="B3812" s="7" t="s">
        <v>9320</v>
      </c>
    </row>
    <row r="3813" spans="1:2">
      <c r="A3813" s="6" t="s">
        <v>1694</v>
      </c>
      <c r="B3813" s="7" t="s">
        <v>1695</v>
      </c>
    </row>
    <row r="3814" spans="1:2">
      <c r="A3814" s="6" t="s">
        <v>210</v>
      </c>
      <c r="B3814" s="7" t="s">
        <v>211</v>
      </c>
    </row>
    <row r="3815" spans="1:2">
      <c r="A3815" s="6" t="s">
        <v>379</v>
      </c>
      <c r="B3815" s="7" t="s">
        <v>575</v>
      </c>
    </row>
    <row r="3816" spans="1:2">
      <c r="A3816" s="6" t="s">
        <v>9321</v>
      </c>
      <c r="B3816" s="7" t="s">
        <v>1415</v>
      </c>
    </row>
    <row r="3817" spans="1:2">
      <c r="A3817" s="6" t="s">
        <v>1416</v>
      </c>
      <c r="B3817" s="7" t="s">
        <v>1415</v>
      </c>
    </row>
    <row r="3818" spans="1:2">
      <c r="A3818" s="6" t="s">
        <v>9322</v>
      </c>
      <c r="B3818" s="7" t="s">
        <v>9323</v>
      </c>
    </row>
    <row r="3819" spans="1:2">
      <c r="A3819" s="6" t="s">
        <v>9324</v>
      </c>
      <c r="B3819" s="7" t="s">
        <v>9325</v>
      </c>
    </row>
    <row r="3820" spans="1:2">
      <c r="A3820" s="6" t="s">
        <v>9326</v>
      </c>
      <c r="B3820" s="7" t="s">
        <v>9327</v>
      </c>
    </row>
    <row r="3821" spans="1:2">
      <c r="A3821" s="6" t="s">
        <v>9328</v>
      </c>
      <c r="B3821" s="7" t="s">
        <v>9329</v>
      </c>
    </row>
    <row r="3822" spans="1:2">
      <c r="A3822" s="6" t="s">
        <v>9330</v>
      </c>
      <c r="B3822" s="7" t="s">
        <v>9331</v>
      </c>
    </row>
    <row r="3823" spans="1:2">
      <c r="A3823" s="6" t="s">
        <v>9332</v>
      </c>
      <c r="B3823" s="7" t="s">
        <v>9333</v>
      </c>
    </row>
    <row r="3824" spans="1:2">
      <c r="A3824" s="6" t="s">
        <v>200</v>
      </c>
      <c r="B3824" s="7" t="s">
        <v>201</v>
      </c>
    </row>
    <row r="3825" spans="1:2">
      <c r="A3825" s="6" t="s">
        <v>9334</v>
      </c>
      <c r="B3825" s="7" t="s">
        <v>9335</v>
      </c>
    </row>
    <row r="3826" spans="1:2">
      <c r="A3826" s="6" t="s">
        <v>712</v>
      </c>
      <c r="B3826" s="7" t="s">
        <v>713</v>
      </c>
    </row>
    <row r="3827" spans="1:2">
      <c r="A3827" s="6" t="s">
        <v>9336</v>
      </c>
      <c r="B3827" s="7" t="s">
        <v>9337</v>
      </c>
    </row>
    <row r="3828" spans="1:2">
      <c r="A3828" s="6" t="s">
        <v>9338</v>
      </c>
      <c r="B3828" s="7" t="s">
        <v>9339</v>
      </c>
    </row>
    <row r="3829" spans="1:2">
      <c r="A3829" s="6" t="s">
        <v>9340</v>
      </c>
      <c r="B3829" s="7" t="s">
        <v>9341</v>
      </c>
    </row>
    <row r="3830" spans="1:2">
      <c r="A3830" s="6" t="s">
        <v>9342</v>
      </c>
      <c r="B3830" s="7" t="s">
        <v>9343</v>
      </c>
    </row>
    <row r="3831" spans="1:2">
      <c r="A3831" s="6" t="s">
        <v>1857</v>
      </c>
      <c r="B3831" s="7" t="s">
        <v>1858</v>
      </c>
    </row>
    <row r="3832" spans="1:2">
      <c r="A3832" s="6" t="s">
        <v>9344</v>
      </c>
      <c r="B3832" s="7" t="s">
        <v>9345</v>
      </c>
    </row>
    <row r="3833" spans="1:2">
      <c r="A3833" s="6" t="s">
        <v>9346</v>
      </c>
      <c r="B3833" s="7" t="s">
        <v>9347</v>
      </c>
    </row>
    <row r="3834" spans="1:2">
      <c r="A3834" s="6" t="s">
        <v>9348</v>
      </c>
      <c r="B3834" s="7" t="s">
        <v>9349</v>
      </c>
    </row>
    <row r="3835" spans="1:2">
      <c r="A3835" s="6" t="s">
        <v>9350</v>
      </c>
      <c r="B3835" s="7" t="s">
        <v>9351</v>
      </c>
    </row>
    <row r="3836" spans="1:2">
      <c r="A3836" s="6" t="s">
        <v>9352</v>
      </c>
      <c r="B3836" s="7" t="s">
        <v>9353</v>
      </c>
    </row>
    <row r="3837" spans="1:2">
      <c r="A3837" s="6" t="s">
        <v>9354</v>
      </c>
      <c r="B3837" s="7" t="s">
        <v>9355</v>
      </c>
    </row>
    <row r="3838" spans="1:2">
      <c r="A3838" s="6" t="s">
        <v>9356</v>
      </c>
      <c r="B3838" s="7" t="s">
        <v>9357</v>
      </c>
    </row>
    <row r="3839" spans="1:2">
      <c r="A3839" s="6" t="s">
        <v>9358</v>
      </c>
      <c r="B3839" s="7" t="s">
        <v>9359</v>
      </c>
    </row>
    <row r="3840" spans="1:2">
      <c r="A3840" s="6" t="s">
        <v>9360</v>
      </c>
      <c r="B3840" s="7" t="s">
        <v>9361</v>
      </c>
    </row>
    <row r="3841" spans="1:2">
      <c r="A3841" s="6" t="s">
        <v>220</v>
      </c>
      <c r="B3841" s="7" t="s">
        <v>388</v>
      </c>
    </row>
    <row r="3842" spans="1:2">
      <c r="A3842" s="6" t="s">
        <v>9362</v>
      </c>
      <c r="B3842" s="7" t="s">
        <v>9363</v>
      </c>
    </row>
    <row r="3843" spans="1:2">
      <c r="A3843" s="6" t="s">
        <v>1301</v>
      </c>
      <c r="B3843" s="7" t="s">
        <v>9364</v>
      </c>
    </row>
    <row r="3844" spans="1:2">
      <c r="A3844" s="6" t="s">
        <v>9365</v>
      </c>
      <c r="B3844" s="7" t="s">
        <v>9366</v>
      </c>
    </row>
    <row r="3845" spans="1:2">
      <c r="A3845" s="6" t="s">
        <v>9367</v>
      </c>
      <c r="B3845" s="7" t="s">
        <v>9368</v>
      </c>
    </row>
    <row r="3846" spans="1:2">
      <c r="A3846" s="6" t="s">
        <v>9369</v>
      </c>
      <c r="B3846" s="7" t="s">
        <v>9370</v>
      </c>
    </row>
    <row r="3847" spans="1:2">
      <c r="A3847" s="6" t="s">
        <v>9371</v>
      </c>
      <c r="B3847" s="7" t="s">
        <v>9372</v>
      </c>
    </row>
    <row r="3848" spans="1:2">
      <c r="A3848" s="6" t="s">
        <v>9373</v>
      </c>
      <c r="B3848" s="7" t="s">
        <v>9374</v>
      </c>
    </row>
    <row r="3849" spans="1:2">
      <c r="A3849" s="6" t="s">
        <v>9375</v>
      </c>
      <c r="B3849" s="7" t="s">
        <v>9376</v>
      </c>
    </row>
    <row r="3850" spans="1:2">
      <c r="A3850" s="6" t="s">
        <v>9377</v>
      </c>
      <c r="B3850" s="7" t="s">
        <v>9378</v>
      </c>
    </row>
    <row r="3851" spans="1:2">
      <c r="A3851" s="6" t="s">
        <v>1008</v>
      </c>
      <c r="B3851" s="7" t="s">
        <v>1009</v>
      </c>
    </row>
    <row r="3852" spans="1:2">
      <c r="A3852" s="6" t="s">
        <v>9379</v>
      </c>
      <c r="B3852" s="7" t="s">
        <v>9380</v>
      </c>
    </row>
    <row r="3853" spans="1:2">
      <c r="A3853" s="6" t="s">
        <v>9381</v>
      </c>
      <c r="B3853" s="7" t="s">
        <v>9382</v>
      </c>
    </row>
    <row r="3854" spans="1:2">
      <c r="A3854" s="6" t="s">
        <v>9383</v>
      </c>
      <c r="B3854" s="7" t="s">
        <v>9384</v>
      </c>
    </row>
    <row r="3855" spans="1:2">
      <c r="A3855" s="6" t="s">
        <v>196</v>
      </c>
      <c r="B3855" s="7" t="s">
        <v>197</v>
      </c>
    </row>
    <row r="3856" spans="1:2">
      <c r="A3856" s="6" t="s">
        <v>9385</v>
      </c>
      <c r="B3856" s="7" t="s">
        <v>9386</v>
      </c>
    </row>
    <row r="3857" spans="1:2">
      <c r="A3857" s="6" t="s">
        <v>9387</v>
      </c>
      <c r="B3857" s="7" t="s">
        <v>9388</v>
      </c>
    </row>
    <row r="3858" spans="1:2">
      <c r="A3858" s="6" t="s">
        <v>9389</v>
      </c>
      <c r="B3858" s="7" t="s">
        <v>9390</v>
      </c>
    </row>
    <row r="3859" spans="1:2">
      <c r="A3859" s="6" t="s">
        <v>9391</v>
      </c>
      <c r="B3859" s="7" t="s">
        <v>9392</v>
      </c>
    </row>
    <row r="3860" spans="1:2">
      <c r="A3860" s="6" t="s">
        <v>223</v>
      </c>
      <c r="B3860" s="7" t="s">
        <v>224</v>
      </c>
    </row>
    <row r="3861" spans="1:2">
      <c r="A3861" s="6" t="s">
        <v>1632</v>
      </c>
      <c r="B3861" s="7" t="s">
        <v>1633</v>
      </c>
    </row>
    <row r="3862" spans="1:2">
      <c r="A3862" s="6" t="s">
        <v>9393</v>
      </c>
      <c r="B3862" s="7" t="s">
        <v>9394</v>
      </c>
    </row>
    <row r="3863" spans="1:2">
      <c r="A3863" s="6" t="s">
        <v>9395</v>
      </c>
      <c r="B3863" s="7" t="s">
        <v>9396</v>
      </c>
    </row>
    <row r="3864" spans="1:2">
      <c r="A3864" s="6" t="s">
        <v>9397</v>
      </c>
      <c r="B3864" s="7" t="s">
        <v>9398</v>
      </c>
    </row>
    <row r="3865" spans="1:2">
      <c r="A3865" s="6" t="s">
        <v>9399</v>
      </c>
      <c r="B3865" s="7" t="s">
        <v>9400</v>
      </c>
    </row>
    <row r="3866" spans="1:2">
      <c r="A3866" s="6" t="s">
        <v>9401</v>
      </c>
      <c r="B3866" s="7" t="s">
        <v>9402</v>
      </c>
    </row>
    <row r="3867" spans="1:2">
      <c r="A3867" s="6" t="s">
        <v>9403</v>
      </c>
      <c r="B3867" s="7" t="s">
        <v>9404</v>
      </c>
    </row>
    <row r="3868" spans="1:2">
      <c r="A3868" s="6" t="s">
        <v>9405</v>
      </c>
      <c r="B3868" s="7" t="s">
        <v>9406</v>
      </c>
    </row>
    <row r="3869" spans="1:2">
      <c r="A3869" s="6" t="s">
        <v>930</v>
      </c>
      <c r="B3869" s="7" t="s">
        <v>931</v>
      </c>
    </row>
    <row r="3870" spans="1:2">
      <c r="A3870" s="6" t="s">
        <v>177</v>
      </c>
      <c r="B3870" s="7" t="s">
        <v>191</v>
      </c>
    </row>
    <row r="3871" spans="1:2">
      <c r="A3871" s="6" t="s">
        <v>1545</v>
      </c>
      <c r="B3871" s="7" t="s">
        <v>1546</v>
      </c>
    </row>
    <row r="3872" spans="1:2">
      <c r="A3872" s="6" t="s">
        <v>9407</v>
      </c>
      <c r="B3872" s="7" t="s">
        <v>9408</v>
      </c>
    </row>
    <row r="3873" spans="1:2">
      <c r="A3873" s="6" t="s">
        <v>550</v>
      </c>
      <c r="B3873" s="7" t="s">
        <v>551</v>
      </c>
    </row>
    <row r="3874" spans="1:2">
      <c r="A3874" s="6" t="s">
        <v>9409</v>
      </c>
      <c r="B3874" s="7" t="s">
        <v>9410</v>
      </c>
    </row>
    <row r="3875" spans="1:2">
      <c r="A3875" s="6" t="s">
        <v>9411</v>
      </c>
      <c r="B3875" s="7" t="s">
        <v>9412</v>
      </c>
    </row>
    <row r="3876" spans="1:2">
      <c r="A3876" s="6" t="s">
        <v>9413</v>
      </c>
      <c r="B3876" s="7" t="s">
        <v>9414</v>
      </c>
    </row>
    <row r="3877" spans="1:2">
      <c r="A3877" s="6" t="s">
        <v>9415</v>
      </c>
      <c r="B3877" s="7" t="s">
        <v>9416</v>
      </c>
    </row>
    <row r="3878" spans="1:2">
      <c r="A3878" s="6" t="s">
        <v>9417</v>
      </c>
      <c r="B3878" s="7" t="s">
        <v>9418</v>
      </c>
    </row>
    <row r="3879" spans="1:2">
      <c r="A3879" s="6" t="s">
        <v>9419</v>
      </c>
      <c r="B3879" s="7" t="s">
        <v>9420</v>
      </c>
    </row>
    <row r="3880" spans="1:2">
      <c r="A3880" s="6" t="s">
        <v>9421</v>
      </c>
      <c r="B3880" s="7" t="s">
        <v>9422</v>
      </c>
    </row>
    <row r="3881" spans="1:2">
      <c r="A3881" s="6" t="s">
        <v>9423</v>
      </c>
      <c r="B3881" s="7" t="s">
        <v>9424</v>
      </c>
    </row>
    <row r="3882" spans="1:2">
      <c r="A3882" s="6" t="s">
        <v>9425</v>
      </c>
      <c r="B3882" s="7" t="s">
        <v>9426</v>
      </c>
    </row>
    <row r="3883" spans="1:2">
      <c r="A3883" s="6" t="s">
        <v>9427</v>
      </c>
      <c r="B3883" s="7" t="s">
        <v>9428</v>
      </c>
    </row>
    <row r="3884" spans="1:2">
      <c r="A3884" s="6" t="s">
        <v>1791</v>
      </c>
      <c r="B3884" s="7" t="s">
        <v>1792</v>
      </c>
    </row>
    <row r="3885" spans="1:2">
      <c r="A3885" s="6" t="s">
        <v>9429</v>
      </c>
      <c r="B3885" s="7" t="s">
        <v>9430</v>
      </c>
    </row>
    <row r="3886" spans="1:2">
      <c r="A3886" s="6" t="s">
        <v>9431</v>
      </c>
      <c r="B3886" s="7" t="s">
        <v>9432</v>
      </c>
    </row>
    <row r="3887" spans="1:2">
      <c r="A3887" s="6" t="s">
        <v>9433</v>
      </c>
      <c r="B3887" s="7" t="s">
        <v>9434</v>
      </c>
    </row>
    <row r="3888" spans="1:2">
      <c r="A3888" s="6" t="s">
        <v>1361</v>
      </c>
      <c r="B3888" s="7" t="s">
        <v>9435</v>
      </c>
    </row>
    <row r="3889" spans="1:2">
      <c r="A3889" s="6" t="s">
        <v>9436</v>
      </c>
      <c r="B3889" s="7" t="s">
        <v>9437</v>
      </c>
    </row>
    <row r="3890" spans="1:2">
      <c r="A3890" s="6" t="s">
        <v>9438</v>
      </c>
      <c r="B3890" s="7" t="s">
        <v>9439</v>
      </c>
    </row>
    <row r="3891" spans="1:2">
      <c r="A3891" s="6" t="s">
        <v>44</v>
      </c>
      <c r="B3891" s="7" t="s">
        <v>45</v>
      </c>
    </row>
    <row r="3892" spans="1:2">
      <c r="A3892" s="6" t="s">
        <v>9440</v>
      </c>
      <c r="B3892" s="7" t="s">
        <v>9441</v>
      </c>
    </row>
    <row r="3893" spans="1:2">
      <c r="A3893" s="6" t="s">
        <v>9442</v>
      </c>
      <c r="B3893" s="7" t="s">
        <v>9443</v>
      </c>
    </row>
    <row r="3894" spans="1:2">
      <c r="A3894" s="6" t="s">
        <v>9444</v>
      </c>
      <c r="B3894" s="7" t="s">
        <v>9445</v>
      </c>
    </row>
    <row r="3895" spans="1:2">
      <c r="A3895" s="6" t="s">
        <v>407</v>
      </c>
      <c r="B3895" s="7" t="s">
        <v>408</v>
      </c>
    </row>
    <row r="3896" spans="1:2">
      <c r="A3896" s="6" t="s">
        <v>9446</v>
      </c>
      <c r="B3896" s="7" t="s">
        <v>9447</v>
      </c>
    </row>
    <row r="3897" spans="1:2">
      <c r="A3897" s="6" t="s">
        <v>9448</v>
      </c>
      <c r="B3897" s="7" t="s">
        <v>9449</v>
      </c>
    </row>
    <row r="3898" spans="1:2">
      <c r="A3898" s="6" t="s">
        <v>412</v>
      </c>
      <c r="B3898" s="7" t="s">
        <v>413</v>
      </c>
    </row>
    <row r="3899" spans="1:2">
      <c r="A3899" s="6" t="s">
        <v>9450</v>
      </c>
      <c r="B3899" s="7" t="s">
        <v>9451</v>
      </c>
    </row>
    <row r="3900" spans="1:2">
      <c r="A3900" s="6" t="s">
        <v>9452</v>
      </c>
      <c r="B3900" s="7" t="s">
        <v>9453</v>
      </c>
    </row>
    <row r="3901" spans="1:2">
      <c r="A3901" s="6" t="s">
        <v>9454</v>
      </c>
      <c r="B3901" s="7" t="s">
        <v>9455</v>
      </c>
    </row>
    <row r="3902" spans="1:2">
      <c r="A3902" s="6" t="s">
        <v>9456</v>
      </c>
      <c r="B3902" s="7" t="s">
        <v>9457</v>
      </c>
    </row>
    <row r="3903" spans="1:2">
      <c r="A3903" s="6" t="s">
        <v>9458</v>
      </c>
      <c r="B3903" s="7" t="s">
        <v>9459</v>
      </c>
    </row>
    <row r="3904" spans="1:2">
      <c r="A3904" s="6" t="s">
        <v>9460</v>
      </c>
      <c r="B3904" s="7" t="s">
        <v>9461</v>
      </c>
    </row>
    <row r="3905" spans="1:2">
      <c r="A3905" s="6" t="s">
        <v>9462</v>
      </c>
      <c r="B3905" s="7" t="s">
        <v>9463</v>
      </c>
    </row>
    <row r="3906" spans="1:2">
      <c r="A3906" s="6" t="s">
        <v>9464</v>
      </c>
      <c r="B3906" s="7" t="s">
        <v>9465</v>
      </c>
    </row>
    <row r="3907" spans="1:2">
      <c r="A3907" s="6" t="s">
        <v>9466</v>
      </c>
      <c r="B3907" s="7" t="s">
        <v>9467</v>
      </c>
    </row>
    <row r="3908" spans="1:2">
      <c r="A3908" s="6" t="s">
        <v>9468</v>
      </c>
      <c r="B3908" s="7" t="s">
        <v>9469</v>
      </c>
    </row>
    <row r="3909" spans="1:2">
      <c r="A3909" s="6" t="s">
        <v>9470</v>
      </c>
      <c r="B3909" s="7" t="s">
        <v>9471</v>
      </c>
    </row>
    <row r="3910" spans="1:2">
      <c r="A3910" s="6" t="s">
        <v>9472</v>
      </c>
      <c r="B3910" s="7" t="s">
        <v>9473</v>
      </c>
    </row>
    <row r="3911" spans="1:2">
      <c r="A3911" s="6" t="s">
        <v>9474</v>
      </c>
      <c r="B3911" s="7" t="s">
        <v>9475</v>
      </c>
    </row>
    <row r="3912" spans="1:2">
      <c r="A3912" s="6" t="s">
        <v>9476</v>
      </c>
      <c r="B3912" s="7" t="s">
        <v>9477</v>
      </c>
    </row>
    <row r="3913" spans="1:2">
      <c r="A3913" s="6" t="s">
        <v>9478</v>
      </c>
      <c r="B3913" s="7" t="s">
        <v>9479</v>
      </c>
    </row>
    <row r="3914" spans="1:2">
      <c r="A3914" s="6" t="s">
        <v>9480</v>
      </c>
      <c r="B3914" s="7" t="s">
        <v>9481</v>
      </c>
    </row>
    <row r="3915" spans="1:2">
      <c r="A3915" s="6" t="s">
        <v>9482</v>
      </c>
      <c r="B3915" s="7" t="s">
        <v>9483</v>
      </c>
    </row>
    <row r="3916" spans="1:2">
      <c r="A3916" s="6" t="s">
        <v>9484</v>
      </c>
      <c r="B3916" s="7" t="s">
        <v>9485</v>
      </c>
    </row>
    <row r="3917" spans="1:2">
      <c r="A3917" s="6" t="s">
        <v>9486</v>
      </c>
      <c r="B3917" s="7" t="s">
        <v>9487</v>
      </c>
    </row>
    <row r="3918" spans="1:2">
      <c r="A3918" s="6" t="s">
        <v>9488</v>
      </c>
      <c r="B3918" s="7" t="s">
        <v>9489</v>
      </c>
    </row>
    <row r="3919" spans="1:2">
      <c r="A3919" s="6" t="s">
        <v>9490</v>
      </c>
      <c r="B3919" s="7" t="s">
        <v>9491</v>
      </c>
    </row>
    <row r="3920" spans="1:2">
      <c r="A3920" s="6" t="s">
        <v>9492</v>
      </c>
      <c r="B3920" s="7" t="s">
        <v>9493</v>
      </c>
    </row>
    <row r="3921" spans="1:2">
      <c r="A3921" s="6" t="s">
        <v>9494</v>
      </c>
      <c r="B3921" s="7" t="s">
        <v>9495</v>
      </c>
    </row>
    <row r="3922" spans="1:2">
      <c r="A3922" s="6" t="s">
        <v>9496</v>
      </c>
      <c r="B3922" s="7" t="s">
        <v>9497</v>
      </c>
    </row>
    <row r="3923" spans="1:2">
      <c r="A3923" s="6" t="s">
        <v>9498</v>
      </c>
      <c r="B3923" s="7" t="s">
        <v>9499</v>
      </c>
    </row>
    <row r="3924" spans="1:2">
      <c r="A3924" s="6" t="s">
        <v>9500</v>
      </c>
      <c r="B3924" s="7" t="s">
        <v>9501</v>
      </c>
    </row>
    <row r="3925" spans="1:2">
      <c r="A3925" s="6" t="s">
        <v>9502</v>
      </c>
      <c r="B3925" s="7" t="s">
        <v>9503</v>
      </c>
    </row>
    <row r="3926" spans="1:2">
      <c r="A3926" s="6" t="s">
        <v>9504</v>
      </c>
      <c r="B3926" s="7" t="s">
        <v>9505</v>
      </c>
    </row>
    <row r="3927" spans="1:2">
      <c r="A3927" s="6" t="s">
        <v>9506</v>
      </c>
      <c r="B3927" s="7" t="s">
        <v>9507</v>
      </c>
    </row>
    <row r="3928" spans="1:2">
      <c r="A3928" s="6" t="s">
        <v>9508</v>
      </c>
      <c r="B3928" s="7" t="s">
        <v>9509</v>
      </c>
    </row>
    <row r="3929" spans="1:2">
      <c r="A3929" s="6" t="s">
        <v>9510</v>
      </c>
      <c r="B3929" s="7" t="s">
        <v>9511</v>
      </c>
    </row>
    <row r="3930" spans="1:2">
      <c r="A3930" s="6" t="s">
        <v>9512</v>
      </c>
      <c r="B3930" s="7" t="s">
        <v>9513</v>
      </c>
    </row>
    <row r="3931" spans="1:2">
      <c r="A3931" s="6" t="s">
        <v>9514</v>
      </c>
      <c r="B3931" s="7" t="s">
        <v>9515</v>
      </c>
    </row>
    <row r="3932" spans="1:2">
      <c r="A3932" s="6" t="s">
        <v>9516</v>
      </c>
      <c r="B3932" s="7" t="s">
        <v>9517</v>
      </c>
    </row>
    <row r="3933" spans="1:2">
      <c r="A3933" s="6" t="s">
        <v>9518</v>
      </c>
      <c r="B3933" s="7" t="s">
        <v>9519</v>
      </c>
    </row>
    <row r="3934" spans="1:2">
      <c r="A3934" s="6" t="s">
        <v>9520</v>
      </c>
      <c r="B3934" s="7" t="s">
        <v>9521</v>
      </c>
    </row>
    <row r="3935" spans="1:2">
      <c r="A3935" s="6" t="s">
        <v>9522</v>
      </c>
      <c r="B3935" s="7" t="s">
        <v>9523</v>
      </c>
    </row>
    <row r="3936" spans="1:2">
      <c r="A3936" s="6" t="s">
        <v>9524</v>
      </c>
      <c r="B3936" s="7" t="s">
        <v>9525</v>
      </c>
    </row>
    <row r="3937" spans="1:2">
      <c r="A3937" s="6" t="s">
        <v>153</v>
      </c>
      <c r="B3937" s="7" t="s">
        <v>152</v>
      </c>
    </row>
    <row r="3938" spans="1:2">
      <c r="A3938" s="6" t="s">
        <v>9526</v>
      </c>
      <c r="B3938" s="7" t="s">
        <v>9527</v>
      </c>
    </row>
    <row r="3939" spans="1:2">
      <c r="A3939" s="6" t="s">
        <v>9528</v>
      </c>
      <c r="B3939" s="7" t="s">
        <v>9529</v>
      </c>
    </row>
    <row r="3940" spans="1:2">
      <c r="A3940" s="6" t="s">
        <v>40</v>
      </c>
      <c r="B3940" s="7" t="s">
        <v>41</v>
      </c>
    </row>
    <row r="3941" spans="1:2">
      <c r="A3941" s="6" t="s">
        <v>9530</v>
      </c>
      <c r="B3941" s="7" t="s">
        <v>9531</v>
      </c>
    </row>
    <row r="3942" spans="1:2">
      <c r="A3942" s="6" t="s">
        <v>1319</v>
      </c>
      <c r="B3942" s="7" t="s">
        <v>1318</v>
      </c>
    </row>
    <row r="3943" spans="1:2">
      <c r="A3943" s="6" t="s">
        <v>9532</v>
      </c>
      <c r="B3943" s="7" t="s">
        <v>9533</v>
      </c>
    </row>
    <row r="3944" spans="1:2">
      <c r="A3944" s="6" t="s">
        <v>9534</v>
      </c>
      <c r="B3944" s="7" t="s">
        <v>9535</v>
      </c>
    </row>
    <row r="3945" spans="1:2">
      <c r="A3945" s="6" t="s">
        <v>9536</v>
      </c>
      <c r="B3945" s="7" t="s">
        <v>9537</v>
      </c>
    </row>
    <row r="3946" spans="1:2">
      <c r="A3946" s="6" t="s">
        <v>9538</v>
      </c>
      <c r="B3946" s="7" t="s">
        <v>9539</v>
      </c>
    </row>
    <row r="3947" spans="1:2">
      <c r="A3947" s="6" t="s">
        <v>9540</v>
      </c>
      <c r="B3947" s="7" t="s">
        <v>9541</v>
      </c>
    </row>
    <row r="3948" spans="1:2">
      <c r="A3948" s="6" t="s">
        <v>9542</v>
      </c>
      <c r="B3948" s="7" t="s">
        <v>9543</v>
      </c>
    </row>
    <row r="3949" spans="1:2">
      <c r="A3949" s="6" t="s">
        <v>9544</v>
      </c>
      <c r="B3949" s="7" t="s">
        <v>9545</v>
      </c>
    </row>
    <row r="3950" spans="1:2">
      <c r="A3950" s="6" t="s">
        <v>9546</v>
      </c>
      <c r="B3950" s="7" t="s">
        <v>9547</v>
      </c>
    </row>
    <row r="3951" spans="1:2">
      <c r="A3951" s="6" t="s">
        <v>9548</v>
      </c>
      <c r="B3951" s="7" t="s">
        <v>9549</v>
      </c>
    </row>
    <row r="3952" spans="1:2">
      <c r="A3952" s="6" t="s">
        <v>9550</v>
      </c>
      <c r="B3952" s="7" t="s">
        <v>9551</v>
      </c>
    </row>
    <row r="3953" spans="1:2">
      <c r="A3953" s="6" t="s">
        <v>9552</v>
      </c>
      <c r="B3953" s="7" t="s">
        <v>9553</v>
      </c>
    </row>
    <row r="3954" spans="1:2">
      <c r="A3954" s="6" t="s">
        <v>9554</v>
      </c>
      <c r="B3954" s="7" t="s">
        <v>9555</v>
      </c>
    </row>
    <row r="3955" spans="1:2">
      <c r="A3955" s="6" t="s">
        <v>9556</v>
      </c>
      <c r="B3955" s="7" t="s">
        <v>9557</v>
      </c>
    </row>
    <row r="3956" spans="1:2">
      <c r="A3956" s="6" t="s">
        <v>9558</v>
      </c>
      <c r="B3956" s="7" t="s">
        <v>9559</v>
      </c>
    </row>
    <row r="3957" spans="1:2">
      <c r="A3957" s="6" t="s">
        <v>9560</v>
      </c>
      <c r="B3957" s="7" t="s">
        <v>9561</v>
      </c>
    </row>
    <row r="3958" spans="1:2">
      <c r="A3958" s="6" t="s">
        <v>9562</v>
      </c>
      <c r="B3958" s="7" t="s">
        <v>9563</v>
      </c>
    </row>
    <row r="3959" spans="1:2">
      <c r="A3959" s="6" t="s">
        <v>9564</v>
      </c>
      <c r="B3959" s="7" t="s">
        <v>9565</v>
      </c>
    </row>
    <row r="3960" spans="1:2">
      <c r="A3960" s="6" t="s">
        <v>9566</v>
      </c>
      <c r="B3960" s="7" t="s">
        <v>9567</v>
      </c>
    </row>
    <row r="3961" spans="1:2">
      <c r="A3961" s="6" t="s">
        <v>9568</v>
      </c>
      <c r="B3961" s="7" t="s">
        <v>9569</v>
      </c>
    </row>
    <row r="3962" spans="1:2">
      <c r="A3962" s="6" t="s">
        <v>9570</v>
      </c>
      <c r="B3962" s="7" t="s">
        <v>9571</v>
      </c>
    </row>
    <row r="3963" spans="1:2">
      <c r="A3963" s="6" t="s">
        <v>9572</v>
      </c>
      <c r="B3963" s="7" t="s">
        <v>9573</v>
      </c>
    </row>
    <row r="3964" spans="1:2">
      <c r="A3964" s="6" t="s">
        <v>9574</v>
      </c>
      <c r="B3964" s="7" t="s">
        <v>9575</v>
      </c>
    </row>
    <row r="3965" spans="1:2">
      <c r="A3965" s="6" t="s">
        <v>9576</v>
      </c>
      <c r="B3965" s="7" t="s">
        <v>9577</v>
      </c>
    </row>
    <row r="3966" spans="1:2">
      <c r="A3966" s="6" t="s">
        <v>9578</v>
      </c>
      <c r="B3966" s="7" t="s">
        <v>9579</v>
      </c>
    </row>
    <row r="3967" spans="1:2">
      <c r="A3967" s="6" t="s">
        <v>9580</v>
      </c>
      <c r="B3967" s="7" t="s">
        <v>9581</v>
      </c>
    </row>
    <row r="3968" spans="1:2">
      <c r="A3968" s="6" t="s">
        <v>9582</v>
      </c>
      <c r="B3968" s="7" t="s">
        <v>9583</v>
      </c>
    </row>
    <row r="3969" spans="1:2">
      <c r="A3969" s="6" t="s">
        <v>9584</v>
      </c>
      <c r="B3969" s="7" t="s">
        <v>9585</v>
      </c>
    </row>
    <row r="3970" spans="1:2">
      <c r="A3970" s="6" t="s">
        <v>9586</v>
      </c>
      <c r="B3970" s="7" t="s">
        <v>9587</v>
      </c>
    </row>
    <row r="3971" spans="1:2">
      <c r="A3971" s="6" t="s">
        <v>9588</v>
      </c>
      <c r="B3971" s="7" t="s">
        <v>9589</v>
      </c>
    </row>
    <row r="3972" spans="1:2">
      <c r="A3972" s="6" t="s">
        <v>9590</v>
      </c>
      <c r="B3972" s="7" t="s">
        <v>9591</v>
      </c>
    </row>
    <row r="3973" spans="1:2">
      <c r="A3973" s="6" t="s">
        <v>9592</v>
      </c>
      <c r="B3973" s="7" t="s">
        <v>9593</v>
      </c>
    </row>
    <row r="3974" spans="1:2">
      <c r="A3974" s="6" t="s">
        <v>9594</v>
      </c>
      <c r="B3974" s="7" t="s">
        <v>9595</v>
      </c>
    </row>
    <row r="3975" spans="1:2">
      <c r="A3975" s="6" t="s">
        <v>9596</v>
      </c>
      <c r="B3975" s="7" t="s">
        <v>9597</v>
      </c>
    </row>
    <row r="3976" spans="1:2">
      <c r="A3976" s="6" t="s">
        <v>9598</v>
      </c>
      <c r="B3976" s="7" t="s">
        <v>9599</v>
      </c>
    </row>
    <row r="3977" spans="1:2">
      <c r="A3977" s="6" t="s">
        <v>9600</v>
      </c>
      <c r="B3977" s="7" t="s">
        <v>9601</v>
      </c>
    </row>
    <row r="3978" spans="1:2">
      <c r="A3978" s="6" t="s">
        <v>9602</v>
      </c>
      <c r="B3978" s="7" t="s">
        <v>9603</v>
      </c>
    </row>
    <row r="3979" spans="1:2">
      <c r="A3979" s="6" t="s">
        <v>9604</v>
      </c>
      <c r="B3979" s="7" t="s">
        <v>9605</v>
      </c>
    </row>
    <row r="3980" spans="1:2">
      <c r="A3980" s="6" t="s">
        <v>9606</v>
      </c>
      <c r="B3980" s="7" t="s">
        <v>9607</v>
      </c>
    </row>
    <row r="3981" spans="1:2">
      <c r="A3981" s="6" t="s">
        <v>9608</v>
      </c>
      <c r="B3981" s="7" t="s">
        <v>9609</v>
      </c>
    </row>
    <row r="3982" spans="1:2">
      <c r="A3982" s="6" t="s">
        <v>1807</v>
      </c>
      <c r="B3982" s="7" t="s">
        <v>1808</v>
      </c>
    </row>
    <row r="3983" spans="1:2">
      <c r="A3983" s="6" t="s">
        <v>9610</v>
      </c>
      <c r="B3983" s="7" t="s">
        <v>9611</v>
      </c>
    </row>
    <row r="3984" spans="1:2">
      <c r="A3984" s="6" t="s">
        <v>9612</v>
      </c>
      <c r="B3984" s="7" t="s">
        <v>9613</v>
      </c>
    </row>
    <row r="3985" spans="1:2">
      <c r="A3985" s="6" t="s">
        <v>9614</v>
      </c>
      <c r="B3985" s="7" t="s">
        <v>9615</v>
      </c>
    </row>
    <row r="3986" spans="1:2">
      <c r="A3986" s="6" t="s">
        <v>9616</v>
      </c>
      <c r="B3986" s="7" t="s">
        <v>9617</v>
      </c>
    </row>
    <row r="3987" spans="1:2">
      <c r="A3987" s="6" t="s">
        <v>1811</v>
      </c>
      <c r="B3987" s="7" t="s">
        <v>1812</v>
      </c>
    </row>
    <row r="3988" spans="1:2">
      <c r="A3988" s="6" t="s">
        <v>9618</v>
      </c>
      <c r="B3988" s="7" t="s">
        <v>9619</v>
      </c>
    </row>
    <row r="3989" spans="1:2">
      <c r="A3989" s="6" t="s">
        <v>9620</v>
      </c>
      <c r="B3989" s="7" t="s">
        <v>9621</v>
      </c>
    </row>
    <row r="3990" spans="1:2">
      <c r="A3990" s="6" t="s">
        <v>9622</v>
      </c>
      <c r="B3990" s="7" t="s">
        <v>9623</v>
      </c>
    </row>
    <row r="3991" spans="1:2">
      <c r="A3991" s="6" t="s">
        <v>9624</v>
      </c>
      <c r="B3991" s="7" t="s">
        <v>9625</v>
      </c>
    </row>
    <row r="3992" spans="1:2">
      <c r="A3992" s="6" t="s">
        <v>9626</v>
      </c>
      <c r="B3992" s="7" t="s">
        <v>9627</v>
      </c>
    </row>
    <row r="3993" spans="1:2">
      <c r="A3993" s="6" t="s">
        <v>9628</v>
      </c>
      <c r="B3993" s="7" t="s">
        <v>9629</v>
      </c>
    </row>
    <row r="3994" spans="1:2">
      <c r="A3994" s="6" t="s">
        <v>9630</v>
      </c>
      <c r="B3994" s="7" t="s">
        <v>9631</v>
      </c>
    </row>
    <row r="3995" spans="1:2">
      <c r="A3995" s="6" t="s">
        <v>9632</v>
      </c>
      <c r="B3995" s="7" t="s">
        <v>9633</v>
      </c>
    </row>
    <row r="3996" spans="1:2">
      <c r="A3996" s="6" t="s">
        <v>9634</v>
      </c>
      <c r="B3996" s="7" t="s">
        <v>9635</v>
      </c>
    </row>
    <row r="3997" spans="1:2">
      <c r="A3997" s="6" t="s">
        <v>9636</v>
      </c>
      <c r="B3997" s="7" t="s">
        <v>9637</v>
      </c>
    </row>
    <row r="3998" spans="1:2">
      <c r="A3998" s="6" t="s">
        <v>9638</v>
      </c>
      <c r="B3998" s="7" t="s">
        <v>9639</v>
      </c>
    </row>
    <row r="3999" spans="1:2">
      <c r="A3999" s="6" t="s">
        <v>9640</v>
      </c>
      <c r="B3999" s="7" t="s">
        <v>9641</v>
      </c>
    </row>
    <row r="4000" spans="1:2">
      <c r="A4000" s="6" t="s">
        <v>9642</v>
      </c>
      <c r="B4000" s="7" t="s">
        <v>9643</v>
      </c>
    </row>
    <row r="4001" spans="1:2">
      <c r="A4001" s="6" t="s">
        <v>9644</v>
      </c>
      <c r="B4001" s="7" t="s">
        <v>9645</v>
      </c>
    </row>
    <row r="4002" spans="1:2">
      <c r="A4002" s="6" t="s">
        <v>9646</v>
      </c>
      <c r="B4002" s="7" t="s">
        <v>9647</v>
      </c>
    </row>
    <row r="4003" spans="1:2">
      <c r="A4003" s="6" t="s">
        <v>1068</v>
      </c>
      <c r="B4003" s="7" t="s">
        <v>1069</v>
      </c>
    </row>
    <row r="4004" spans="1:2">
      <c r="A4004" s="6" t="s">
        <v>9648</v>
      </c>
      <c r="B4004" s="7" t="s">
        <v>9649</v>
      </c>
    </row>
    <row r="4005" spans="1:2">
      <c r="A4005" s="6" t="s">
        <v>9650</v>
      </c>
      <c r="B4005" s="7" t="s">
        <v>9651</v>
      </c>
    </row>
    <row r="4006" spans="1:2">
      <c r="A4006" s="6" t="s">
        <v>9652</v>
      </c>
      <c r="B4006" s="7" t="s">
        <v>9653</v>
      </c>
    </row>
    <row r="4007" spans="1:2">
      <c r="A4007" s="6" t="s">
        <v>9654</v>
      </c>
      <c r="B4007" s="7" t="s">
        <v>9655</v>
      </c>
    </row>
    <row r="4008" spans="1:2">
      <c r="A4008" s="6" t="s">
        <v>9656</v>
      </c>
      <c r="B4008" s="7" t="s">
        <v>9657</v>
      </c>
    </row>
    <row r="4009" spans="1:2">
      <c r="A4009" s="6" t="s">
        <v>9658</v>
      </c>
      <c r="B4009" s="7" t="s">
        <v>9659</v>
      </c>
    </row>
    <row r="4010" spans="1:2">
      <c r="A4010" s="6" t="s">
        <v>9660</v>
      </c>
      <c r="B4010" s="7" t="s">
        <v>9661</v>
      </c>
    </row>
    <row r="4011" spans="1:2">
      <c r="A4011" s="6" t="s">
        <v>9662</v>
      </c>
      <c r="B4011" s="7" t="s">
        <v>9663</v>
      </c>
    </row>
    <row r="4012" spans="1:2">
      <c r="A4012" s="6" t="s">
        <v>9664</v>
      </c>
      <c r="B4012" s="7" t="s">
        <v>9665</v>
      </c>
    </row>
    <row r="4013" spans="1:2">
      <c r="A4013" s="6" t="s">
        <v>9666</v>
      </c>
      <c r="B4013" s="7" t="s">
        <v>9667</v>
      </c>
    </row>
    <row r="4014" spans="1:2">
      <c r="A4014" s="6" t="s">
        <v>1064</v>
      </c>
      <c r="B4014" s="7" t="s">
        <v>9668</v>
      </c>
    </row>
    <row r="4015" spans="1:2">
      <c r="A4015" s="6" t="s">
        <v>9669</v>
      </c>
      <c r="B4015" s="7" t="s">
        <v>9670</v>
      </c>
    </row>
    <row r="4016" spans="1:2">
      <c r="A4016" s="6" t="s">
        <v>9671</v>
      </c>
      <c r="B4016" s="7" t="s">
        <v>9672</v>
      </c>
    </row>
    <row r="4017" spans="1:2">
      <c r="A4017" s="6" t="s">
        <v>9673</v>
      </c>
      <c r="B4017" s="7" t="s">
        <v>9674</v>
      </c>
    </row>
    <row r="4018" spans="1:2">
      <c r="A4018" s="6" t="s">
        <v>9675</v>
      </c>
      <c r="B4018" s="7" t="s">
        <v>9668</v>
      </c>
    </row>
    <row r="4019" spans="1:2">
      <c r="A4019" s="6" t="s">
        <v>9676</v>
      </c>
      <c r="B4019" s="7" t="s">
        <v>9677</v>
      </c>
    </row>
    <row r="4020" spans="1:2">
      <c r="A4020" s="6" t="s">
        <v>9678</v>
      </c>
      <c r="B4020" s="7" t="s">
        <v>9679</v>
      </c>
    </row>
    <row r="4021" spans="1:2">
      <c r="A4021" s="6" t="s">
        <v>9680</v>
      </c>
      <c r="B4021" s="7" t="s">
        <v>9681</v>
      </c>
    </row>
    <row r="4022" spans="1:2">
      <c r="A4022" s="6" t="s">
        <v>9682</v>
      </c>
      <c r="B4022" s="7" t="s">
        <v>9683</v>
      </c>
    </row>
    <row r="4023" spans="1:2">
      <c r="A4023" s="6" t="s">
        <v>9684</v>
      </c>
      <c r="B4023" s="7" t="s">
        <v>9685</v>
      </c>
    </row>
    <row r="4024" spans="1:2">
      <c r="A4024" s="6" t="s">
        <v>9686</v>
      </c>
      <c r="B4024" s="7" t="s">
        <v>9687</v>
      </c>
    </row>
    <row r="4025" spans="1:2">
      <c r="A4025" s="6" t="s">
        <v>9688</v>
      </c>
      <c r="B4025" s="7" t="s">
        <v>9689</v>
      </c>
    </row>
    <row r="4026" spans="1:2">
      <c r="A4026" s="6" t="s">
        <v>9690</v>
      </c>
      <c r="B4026" s="7" t="s">
        <v>9685</v>
      </c>
    </row>
    <row r="4027" spans="1:2">
      <c r="A4027" s="6" t="s">
        <v>9691</v>
      </c>
      <c r="B4027" s="7" t="s">
        <v>9692</v>
      </c>
    </row>
    <row r="4028" spans="1:2">
      <c r="A4028" s="6" t="s">
        <v>9693</v>
      </c>
      <c r="B4028" s="7" t="s">
        <v>9694</v>
      </c>
    </row>
    <row r="4029" spans="1:2">
      <c r="A4029" s="6" t="s">
        <v>9695</v>
      </c>
      <c r="B4029" s="7" t="s">
        <v>9696</v>
      </c>
    </row>
    <row r="4030" spans="1:2">
      <c r="A4030" s="6" t="s">
        <v>9697</v>
      </c>
      <c r="B4030" s="7" t="s">
        <v>9698</v>
      </c>
    </row>
    <row r="4031" spans="1:2">
      <c r="A4031" s="6" t="s">
        <v>9699</v>
      </c>
      <c r="B4031" s="7" t="s">
        <v>9700</v>
      </c>
    </row>
    <row r="4032" spans="1:2">
      <c r="A4032" s="6" t="s">
        <v>9701</v>
      </c>
      <c r="B4032" s="7" t="s">
        <v>9702</v>
      </c>
    </row>
    <row r="4033" spans="1:2">
      <c r="A4033" s="6" t="s">
        <v>9703</v>
      </c>
      <c r="B4033" s="7" t="s">
        <v>9698</v>
      </c>
    </row>
    <row r="4034" spans="1:2">
      <c r="A4034" s="6" t="s">
        <v>9704</v>
      </c>
      <c r="B4034" s="7" t="s">
        <v>9705</v>
      </c>
    </row>
    <row r="4035" spans="1:2">
      <c r="A4035" s="6" t="s">
        <v>9706</v>
      </c>
      <c r="B4035" s="7" t="s">
        <v>9707</v>
      </c>
    </row>
    <row r="4036" spans="1:2">
      <c r="A4036" s="6" t="s">
        <v>9708</v>
      </c>
      <c r="B4036" s="7" t="s">
        <v>9709</v>
      </c>
    </row>
    <row r="4037" spans="1:2">
      <c r="A4037" s="6" t="s">
        <v>9710</v>
      </c>
      <c r="B4037" s="7" t="s">
        <v>9711</v>
      </c>
    </row>
    <row r="4038" spans="1:2">
      <c r="A4038" s="6" t="s">
        <v>9712</v>
      </c>
      <c r="B4038" s="7" t="s">
        <v>9713</v>
      </c>
    </row>
    <row r="4039" spans="1:2">
      <c r="A4039" s="6" t="s">
        <v>9714</v>
      </c>
      <c r="B4039" s="7" t="s">
        <v>9715</v>
      </c>
    </row>
    <row r="4040" spans="1:2">
      <c r="A4040" s="6" t="s">
        <v>9716</v>
      </c>
      <c r="B4040" s="7" t="s">
        <v>9717</v>
      </c>
    </row>
    <row r="4041" spans="1:2">
      <c r="A4041" s="6" t="s">
        <v>9718</v>
      </c>
      <c r="B4041" s="7" t="s">
        <v>9719</v>
      </c>
    </row>
    <row r="4042" spans="1:2">
      <c r="A4042" s="6" t="s">
        <v>9720</v>
      </c>
      <c r="B4042" s="7" t="s">
        <v>9721</v>
      </c>
    </row>
    <row r="4043" spans="1:2">
      <c r="A4043" s="6" t="s">
        <v>9722</v>
      </c>
      <c r="B4043" s="7" t="s">
        <v>9723</v>
      </c>
    </row>
    <row r="4044" spans="1:2">
      <c r="A4044" s="6" t="s">
        <v>9724</v>
      </c>
      <c r="B4044" s="7" t="s">
        <v>9725</v>
      </c>
    </row>
    <row r="4045" spans="1:2">
      <c r="A4045" s="6" t="s">
        <v>9726</v>
      </c>
      <c r="B4045" s="7" t="s">
        <v>9727</v>
      </c>
    </row>
    <row r="4046" spans="1:2">
      <c r="A4046" s="6" t="s">
        <v>9728</v>
      </c>
      <c r="B4046" s="7" t="s">
        <v>9729</v>
      </c>
    </row>
    <row r="4047" spans="1:2">
      <c r="A4047" s="6" t="s">
        <v>9730</v>
      </c>
      <c r="B4047" s="7" t="s">
        <v>9731</v>
      </c>
    </row>
    <row r="4048" spans="1:2">
      <c r="A4048" s="6" t="s">
        <v>9732</v>
      </c>
      <c r="B4048" s="7" t="s">
        <v>9733</v>
      </c>
    </row>
    <row r="4049" spans="1:2">
      <c r="A4049" s="6" t="s">
        <v>9734</v>
      </c>
      <c r="B4049" s="7" t="s">
        <v>9735</v>
      </c>
    </row>
    <row r="4050" spans="1:2">
      <c r="A4050" s="6" t="s">
        <v>9736</v>
      </c>
      <c r="B4050" s="7" t="s">
        <v>9737</v>
      </c>
    </row>
    <row r="4051" spans="1:2">
      <c r="A4051" s="6" t="s">
        <v>9738</v>
      </c>
      <c r="B4051" s="7" t="s">
        <v>9739</v>
      </c>
    </row>
    <row r="4052" spans="1:2">
      <c r="A4052" s="6" t="s">
        <v>9740</v>
      </c>
      <c r="B4052" s="7" t="s">
        <v>9741</v>
      </c>
    </row>
    <row r="4053" spans="1:2">
      <c r="A4053" s="6" t="s">
        <v>9742</v>
      </c>
      <c r="B4053" s="7" t="s">
        <v>9743</v>
      </c>
    </row>
    <row r="4054" spans="1:2">
      <c r="A4054" s="6" t="s">
        <v>9744</v>
      </c>
      <c r="B4054" s="7" t="s">
        <v>9745</v>
      </c>
    </row>
    <row r="4055" spans="1:2">
      <c r="A4055" s="6" t="s">
        <v>9746</v>
      </c>
      <c r="B4055" s="7" t="s">
        <v>9747</v>
      </c>
    </row>
    <row r="4056" spans="1:2">
      <c r="A4056" s="6" t="s">
        <v>9748</v>
      </c>
      <c r="B4056" s="7" t="s">
        <v>9749</v>
      </c>
    </row>
    <row r="4057" spans="1:2">
      <c r="A4057" s="6" t="s">
        <v>9750</v>
      </c>
      <c r="B4057" s="7" t="s">
        <v>9751</v>
      </c>
    </row>
    <row r="4058" spans="1:2">
      <c r="A4058" s="6" t="s">
        <v>9752</v>
      </c>
      <c r="B4058" s="7" t="s">
        <v>9753</v>
      </c>
    </row>
    <row r="4059" spans="1:2">
      <c r="A4059" s="6" t="s">
        <v>9754</v>
      </c>
      <c r="B4059" s="7" t="s">
        <v>9755</v>
      </c>
    </row>
    <row r="4060" spans="1:2">
      <c r="A4060" s="6" t="s">
        <v>9756</v>
      </c>
      <c r="B4060" s="7" t="s">
        <v>9757</v>
      </c>
    </row>
    <row r="4061" spans="1:2">
      <c r="A4061" s="6" t="s">
        <v>9758</v>
      </c>
      <c r="B4061" s="7" t="s">
        <v>9759</v>
      </c>
    </row>
    <row r="4062" spans="1:2">
      <c r="A4062" s="6" t="s">
        <v>9760</v>
      </c>
      <c r="B4062" s="7" t="s">
        <v>9761</v>
      </c>
    </row>
    <row r="4063" spans="1:2">
      <c r="A4063" s="6" t="s">
        <v>9762</v>
      </c>
      <c r="B4063" s="7" t="s">
        <v>9763</v>
      </c>
    </row>
    <row r="4064" spans="1:2">
      <c r="A4064" s="6" t="s">
        <v>9764</v>
      </c>
      <c r="B4064" s="7" t="s">
        <v>9765</v>
      </c>
    </row>
    <row r="4065" spans="1:2">
      <c r="A4065" s="6" t="s">
        <v>9766</v>
      </c>
      <c r="B4065" s="7" t="s">
        <v>9767</v>
      </c>
    </row>
    <row r="4066" spans="1:2">
      <c r="A4066" s="6" t="s">
        <v>9768</v>
      </c>
      <c r="B4066" s="7" t="s">
        <v>9769</v>
      </c>
    </row>
    <row r="4067" spans="1:2">
      <c r="A4067" s="6" t="s">
        <v>9770</v>
      </c>
      <c r="B4067" s="7" t="s">
        <v>9771</v>
      </c>
    </row>
    <row r="4068" spans="1:2">
      <c r="A4068" s="6" t="s">
        <v>9772</v>
      </c>
      <c r="B4068" s="7" t="s">
        <v>9773</v>
      </c>
    </row>
    <row r="4069" spans="1:2">
      <c r="A4069" s="6" t="s">
        <v>116</v>
      </c>
      <c r="B4069" s="7" t="s">
        <v>117</v>
      </c>
    </row>
    <row r="4070" spans="1:2">
      <c r="A4070" s="6" t="s">
        <v>9774</v>
      </c>
      <c r="B4070" s="7" t="s">
        <v>9775</v>
      </c>
    </row>
    <row r="4071" spans="1:2">
      <c r="A4071" s="6" t="s">
        <v>9776</v>
      </c>
      <c r="B4071" s="7" t="s">
        <v>9777</v>
      </c>
    </row>
    <row r="4072" spans="1:2">
      <c r="A4072" s="6" t="s">
        <v>9778</v>
      </c>
      <c r="B4072" s="7" t="s">
        <v>9779</v>
      </c>
    </row>
    <row r="4073" spans="1:2">
      <c r="A4073" s="6" t="s">
        <v>9780</v>
      </c>
      <c r="B4073" s="7" t="s">
        <v>9781</v>
      </c>
    </row>
    <row r="4074" spans="1:2">
      <c r="A4074" s="6" t="s">
        <v>9782</v>
      </c>
      <c r="B4074" s="7" t="s">
        <v>9783</v>
      </c>
    </row>
    <row r="4075" spans="1:2">
      <c r="A4075" s="6" t="s">
        <v>9784</v>
      </c>
      <c r="B4075" s="7" t="s">
        <v>9785</v>
      </c>
    </row>
    <row r="4076" spans="1:2">
      <c r="A4076" s="6" t="s">
        <v>9786</v>
      </c>
      <c r="B4076" s="7" t="s">
        <v>9787</v>
      </c>
    </row>
    <row r="4077" spans="1:2">
      <c r="A4077" s="6" t="s">
        <v>9788</v>
      </c>
      <c r="B4077" s="7" t="s">
        <v>9789</v>
      </c>
    </row>
    <row r="4078" spans="1:2">
      <c r="A4078" s="6" t="s">
        <v>9790</v>
      </c>
      <c r="B4078" s="7" t="s">
        <v>9791</v>
      </c>
    </row>
    <row r="4079" spans="1:2">
      <c r="A4079" s="6" t="s">
        <v>9792</v>
      </c>
      <c r="B4079" s="7" t="s">
        <v>9793</v>
      </c>
    </row>
    <row r="4080" spans="1:2">
      <c r="A4080" s="6" t="s">
        <v>9794</v>
      </c>
      <c r="B4080" s="7" t="s">
        <v>9795</v>
      </c>
    </row>
    <row r="4081" spans="1:2">
      <c r="A4081" s="6" t="s">
        <v>9796</v>
      </c>
      <c r="B4081" s="7" t="s">
        <v>9797</v>
      </c>
    </row>
    <row r="4082" spans="1:2">
      <c r="A4082" s="6" t="s">
        <v>9798</v>
      </c>
      <c r="B4082" s="7" t="s">
        <v>9799</v>
      </c>
    </row>
    <row r="4083" spans="1:2">
      <c r="A4083" s="6" t="s">
        <v>9800</v>
      </c>
      <c r="B4083" s="7" t="s">
        <v>9801</v>
      </c>
    </row>
    <row r="4084" spans="1:2">
      <c r="A4084" s="6" t="s">
        <v>9802</v>
      </c>
      <c r="B4084" s="7" t="s">
        <v>9803</v>
      </c>
    </row>
    <row r="4085" spans="1:2">
      <c r="A4085" s="6" t="s">
        <v>9804</v>
      </c>
      <c r="B4085" s="7" t="s">
        <v>9805</v>
      </c>
    </row>
    <row r="4086" spans="1:2">
      <c r="A4086" s="6" t="s">
        <v>9806</v>
      </c>
      <c r="B4086" s="7" t="s">
        <v>9807</v>
      </c>
    </row>
    <row r="4087" spans="1:2">
      <c r="A4087" s="6" t="s">
        <v>9808</v>
      </c>
      <c r="B4087" s="7" t="s">
        <v>9809</v>
      </c>
    </row>
    <row r="4088" spans="1:2">
      <c r="A4088" s="6" t="s">
        <v>9810</v>
      </c>
      <c r="B4088" s="7" t="s">
        <v>9811</v>
      </c>
    </row>
    <row r="4089" spans="1:2">
      <c r="A4089" s="6" t="s">
        <v>9812</v>
      </c>
      <c r="B4089" s="7" t="s">
        <v>9813</v>
      </c>
    </row>
    <row r="4090" spans="1:2">
      <c r="A4090" s="6" t="s">
        <v>9814</v>
      </c>
      <c r="B4090" s="7" t="s">
        <v>9815</v>
      </c>
    </row>
    <row r="4091" spans="1:2">
      <c r="A4091" s="6" t="s">
        <v>9816</v>
      </c>
      <c r="B4091" s="7" t="s">
        <v>9817</v>
      </c>
    </row>
    <row r="4092" spans="1:2">
      <c r="A4092" s="6" t="s">
        <v>9818</v>
      </c>
      <c r="B4092" s="7" t="s">
        <v>9819</v>
      </c>
    </row>
    <row r="4093" spans="1:2">
      <c r="A4093" s="6" t="s">
        <v>99</v>
      </c>
      <c r="B4093" s="7" t="s">
        <v>100</v>
      </c>
    </row>
    <row r="4094" spans="1:2">
      <c r="A4094" s="6" t="s">
        <v>9820</v>
      </c>
      <c r="B4094" s="7" t="s">
        <v>9821</v>
      </c>
    </row>
    <row r="4095" spans="1:2">
      <c r="A4095" s="6" t="s">
        <v>9822</v>
      </c>
      <c r="B4095" s="7" t="s">
        <v>9823</v>
      </c>
    </row>
    <row r="4096" spans="1:2">
      <c r="A4096" s="6" t="s">
        <v>1317</v>
      </c>
      <c r="B4096" s="7" t="s">
        <v>1316</v>
      </c>
    </row>
    <row r="4097" spans="1:2">
      <c r="A4097" s="6" t="s">
        <v>9824</v>
      </c>
      <c r="B4097" s="7" t="s">
        <v>9825</v>
      </c>
    </row>
    <row r="4098" spans="1:2">
      <c r="A4098" s="6" t="s">
        <v>9826</v>
      </c>
      <c r="B4098" s="7" t="s">
        <v>9827</v>
      </c>
    </row>
    <row r="4099" spans="1:2">
      <c r="A4099" s="6" t="s">
        <v>9828</v>
      </c>
      <c r="B4099" s="7" t="s">
        <v>9829</v>
      </c>
    </row>
    <row r="4100" spans="1:2">
      <c r="A4100" s="6" t="s">
        <v>9830</v>
      </c>
      <c r="B4100" s="7" t="s">
        <v>9831</v>
      </c>
    </row>
    <row r="4101" spans="1:2">
      <c r="A4101" s="6" t="s">
        <v>9832</v>
      </c>
      <c r="B4101" s="7" t="s">
        <v>9833</v>
      </c>
    </row>
    <row r="4102" spans="1:2">
      <c r="A4102" s="6" t="s">
        <v>9834</v>
      </c>
      <c r="B4102" s="7" t="s">
        <v>9835</v>
      </c>
    </row>
    <row r="4103" spans="1:2">
      <c r="A4103" s="6" t="s">
        <v>9836</v>
      </c>
      <c r="B4103" s="7" t="s">
        <v>9837</v>
      </c>
    </row>
    <row r="4104" spans="1:2">
      <c r="A4104" s="6" t="s">
        <v>317</v>
      </c>
      <c r="B4104" s="7" t="s">
        <v>318</v>
      </c>
    </row>
    <row r="4105" spans="1:2">
      <c r="A4105" s="6" t="s">
        <v>9838</v>
      </c>
      <c r="B4105" s="7" t="s">
        <v>9839</v>
      </c>
    </row>
    <row r="4106" spans="1:2">
      <c r="A4106" s="6" t="s">
        <v>333</v>
      </c>
      <c r="B4106" s="7" t="s">
        <v>334</v>
      </c>
    </row>
    <row r="4107" spans="1:2">
      <c r="A4107" s="6" t="s">
        <v>9840</v>
      </c>
      <c r="B4107" s="7" t="s">
        <v>9841</v>
      </c>
    </row>
    <row r="4108" spans="1:2">
      <c r="A4108" s="6" t="s">
        <v>9842</v>
      </c>
      <c r="B4108" s="7" t="s">
        <v>9843</v>
      </c>
    </row>
    <row r="4109" spans="1:2">
      <c r="A4109" s="6" t="s">
        <v>9844</v>
      </c>
      <c r="B4109" s="7" t="s">
        <v>9845</v>
      </c>
    </row>
    <row r="4110" spans="1:2">
      <c r="A4110" s="6" t="s">
        <v>9846</v>
      </c>
      <c r="B4110" s="7" t="s">
        <v>9847</v>
      </c>
    </row>
    <row r="4111" spans="1:2">
      <c r="A4111" s="6" t="s">
        <v>9848</v>
      </c>
      <c r="B4111" s="7" t="s">
        <v>9849</v>
      </c>
    </row>
    <row r="4112" spans="1:2">
      <c r="A4112" s="6" t="s">
        <v>9850</v>
      </c>
      <c r="B4112" s="7" t="s">
        <v>9851</v>
      </c>
    </row>
    <row r="4113" spans="1:2">
      <c r="A4113" s="6" t="s">
        <v>9852</v>
      </c>
      <c r="B4113" s="7" t="s">
        <v>9853</v>
      </c>
    </row>
    <row r="4114" spans="1:2">
      <c r="A4114" s="6" t="s">
        <v>9854</v>
      </c>
      <c r="B4114" s="7" t="s">
        <v>9855</v>
      </c>
    </row>
    <row r="4115" spans="1:2">
      <c r="A4115" s="6" t="s">
        <v>9856</v>
      </c>
      <c r="B4115" s="7" t="s">
        <v>9857</v>
      </c>
    </row>
    <row r="4116" spans="1:2">
      <c r="A4116" s="6" t="s">
        <v>9858</v>
      </c>
      <c r="B4116" s="7" t="s">
        <v>9859</v>
      </c>
    </row>
    <row r="4117" spans="1:2">
      <c r="A4117" s="6" t="s">
        <v>9860</v>
      </c>
      <c r="B4117" s="7" t="s">
        <v>9861</v>
      </c>
    </row>
    <row r="4118" spans="1:2">
      <c r="A4118" s="6" t="s">
        <v>426</v>
      </c>
      <c r="B4118" s="7" t="s">
        <v>427</v>
      </c>
    </row>
    <row r="4119" spans="1:2">
      <c r="A4119" s="6" t="s">
        <v>9862</v>
      </c>
      <c r="B4119" s="7" t="s">
        <v>9863</v>
      </c>
    </row>
    <row r="4120" spans="1:2">
      <c r="A4120" s="6" t="s">
        <v>9864</v>
      </c>
      <c r="B4120" s="7" t="s">
        <v>9865</v>
      </c>
    </row>
    <row r="4121" spans="1:2">
      <c r="A4121" s="6" t="s">
        <v>9866</v>
      </c>
      <c r="B4121" s="7" t="s">
        <v>9867</v>
      </c>
    </row>
    <row r="4122" spans="1:2">
      <c r="A4122" s="6" t="s">
        <v>9868</v>
      </c>
      <c r="B4122" s="7" t="s">
        <v>9869</v>
      </c>
    </row>
    <row r="4123" spans="1:2">
      <c r="A4123" s="6" t="s">
        <v>9870</v>
      </c>
      <c r="B4123" s="7" t="s">
        <v>9871</v>
      </c>
    </row>
    <row r="4124" spans="1:2">
      <c r="A4124" s="6" t="s">
        <v>9872</v>
      </c>
      <c r="B4124" s="7" t="s">
        <v>9873</v>
      </c>
    </row>
    <row r="4125" spans="1:2">
      <c r="A4125" s="6" t="s">
        <v>9874</v>
      </c>
      <c r="B4125" s="7" t="s">
        <v>9875</v>
      </c>
    </row>
    <row r="4126" spans="1:2">
      <c r="A4126" s="6" t="s">
        <v>9876</v>
      </c>
      <c r="B4126" s="7" t="s">
        <v>9877</v>
      </c>
    </row>
    <row r="4127" spans="1:2">
      <c r="A4127" s="6" t="s">
        <v>9878</v>
      </c>
      <c r="B4127" s="7" t="s">
        <v>9879</v>
      </c>
    </row>
    <row r="4128" spans="1:2">
      <c r="A4128" s="6" t="s">
        <v>9880</v>
      </c>
      <c r="B4128" s="7" t="s">
        <v>9881</v>
      </c>
    </row>
    <row r="4129" spans="1:2">
      <c r="A4129" s="6" t="s">
        <v>9882</v>
      </c>
      <c r="B4129" s="7" t="s">
        <v>9883</v>
      </c>
    </row>
    <row r="4130" spans="1:2">
      <c r="A4130" s="6" t="s">
        <v>9884</v>
      </c>
      <c r="B4130" s="7" t="s">
        <v>9885</v>
      </c>
    </row>
    <row r="4131" spans="1:2">
      <c r="A4131" s="6" t="s">
        <v>9886</v>
      </c>
      <c r="B4131" s="7" t="s">
        <v>9887</v>
      </c>
    </row>
    <row r="4132" spans="1:2">
      <c r="A4132" s="6" t="s">
        <v>9888</v>
      </c>
      <c r="B4132" s="7" t="s">
        <v>9889</v>
      </c>
    </row>
    <row r="4133" spans="1:2">
      <c r="A4133" s="6" t="s">
        <v>9890</v>
      </c>
      <c r="B4133" s="7" t="s">
        <v>9891</v>
      </c>
    </row>
    <row r="4134" spans="1:2">
      <c r="A4134" s="6" t="s">
        <v>9892</v>
      </c>
      <c r="B4134" s="7" t="s">
        <v>9893</v>
      </c>
    </row>
    <row r="4135" spans="1:2">
      <c r="A4135" s="6" t="s">
        <v>9894</v>
      </c>
      <c r="B4135" s="7" t="s">
        <v>9895</v>
      </c>
    </row>
    <row r="4136" spans="1:2">
      <c r="A4136" s="6" t="s">
        <v>9896</v>
      </c>
      <c r="B4136" s="7" t="s">
        <v>9897</v>
      </c>
    </row>
    <row r="4137" spans="1:2">
      <c r="A4137" s="6" t="s">
        <v>9898</v>
      </c>
      <c r="B4137" s="7" t="s">
        <v>9899</v>
      </c>
    </row>
    <row r="4138" spans="1:2">
      <c r="A4138" s="6" t="s">
        <v>9900</v>
      </c>
      <c r="B4138" s="7" t="s">
        <v>9901</v>
      </c>
    </row>
    <row r="4139" spans="1:2">
      <c r="A4139" s="6" t="s">
        <v>9902</v>
      </c>
      <c r="B4139" s="7" t="s">
        <v>9903</v>
      </c>
    </row>
    <row r="4140" spans="1:2">
      <c r="A4140" s="6" t="s">
        <v>9904</v>
      </c>
      <c r="B4140" s="7" t="s">
        <v>9905</v>
      </c>
    </row>
    <row r="4141" spans="1:2">
      <c r="A4141" s="6" t="s">
        <v>9906</v>
      </c>
      <c r="B4141" s="7" t="s">
        <v>9907</v>
      </c>
    </row>
    <row r="4142" spans="1:2">
      <c r="A4142" s="6" t="s">
        <v>9908</v>
      </c>
      <c r="B4142" s="7" t="s">
        <v>9909</v>
      </c>
    </row>
    <row r="4143" spans="1:2">
      <c r="A4143" s="6" t="s">
        <v>9910</v>
      </c>
      <c r="B4143" s="7" t="s">
        <v>9911</v>
      </c>
    </row>
    <row r="4144" spans="1:2">
      <c r="A4144" s="6" t="s">
        <v>9912</v>
      </c>
      <c r="B4144" s="7" t="s">
        <v>9913</v>
      </c>
    </row>
    <row r="4145" spans="1:2">
      <c r="A4145" s="6" t="s">
        <v>9914</v>
      </c>
      <c r="B4145" s="7" t="s">
        <v>9915</v>
      </c>
    </row>
    <row r="4146" spans="1:2">
      <c r="A4146" s="6" t="s">
        <v>9916</v>
      </c>
      <c r="B4146" s="7" t="s">
        <v>9917</v>
      </c>
    </row>
    <row r="4147" spans="1:2">
      <c r="A4147" s="6" t="s">
        <v>9918</v>
      </c>
      <c r="B4147" s="7" t="s">
        <v>9919</v>
      </c>
    </row>
    <row r="4148" spans="1:2">
      <c r="A4148" s="6" t="s">
        <v>9920</v>
      </c>
      <c r="B4148" s="7" t="s">
        <v>9921</v>
      </c>
    </row>
    <row r="4149" spans="1:2">
      <c r="A4149" s="6" t="s">
        <v>9922</v>
      </c>
      <c r="B4149" s="7" t="s">
        <v>9923</v>
      </c>
    </row>
    <row r="4150" spans="1:2">
      <c r="A4150" s="6" t="s">
        <v>9924</v>
      </c>
      <c r="B4150" s="7" t="s">
        <v>9925</v>
      </c>
    </row>
    <row r="4151" spans="1:2">
      <c r="A4151" s="6" t="s">
        <v>9926</v>
      </c>
      <c r="B4151" s="7" t="s">
        <v>9927</v>
      </c>
    </row>
    <row r="4152" spans="1:2">
      <c r="A4152" s="6" t="s">
        <v>9928</v>
      </c>
      <c r="B4152" s="7" t="s">
        <v>9929</v>
      </c>
    </row>
    <row r="4153" spans="1:2">
      <c r="A4153" s="6" t="s">
        <v>777</v>
      </c>
      <c r="B4153" s="7" t="s">
        <v>778</v>
      </c>
    </row>
    <row r="4154" spans="1:2">
      <c r="A4154" s="6" t="s">
        <v>321</v>
      </c>
      <c r="B4154" s="7" t="s">
        <v>9930</v>
      </c>
    </row>
    <row r="4155" spans="1:2">
      <c r="A4155" s="6" t="s">
        <v>9931</v>
      </c>
      <c r="B4155" s="7" t="s">
        <v>9932</v>
      </c>
    </row>
    <row r="4156" spans="1:2">
      <c r="A4156" s="6" t="s">
        <v>9933</v>
      </c>
      <c r="B4156" s="8" t="s">
        <v>9934</v>
      </c>
    </row>
    <row r="4157" spans="1:2">
      <c r="A4157" s="6" t="s">
        <v>9935</v>
      </c>
      <c r="B4157" s="7" t="s">
        <v>9936</v>
      </c>
    </row>
    <row r="4158" spans="1:2">
      <c r="A4158" s="6" t="s">
        <v>9937</v>
      </c>
      <c r="B4158" s="7" t="s">
        <v>9938</v>
      </c>
    </row>
    <row r="4159" spans="1:2">
      <c r="A4159" s="6" t="s">
        <v>9939</v>
      </c>
      <c r="B4159" s="7" t="s">
        <v>9940</v>
      </c>
    </row>
    <row r="4160" spans="1:2">
      <c r="A4160" s="6" t="s">
        <v>9941</v>
      </c>
      <c r="B4160" s="7" t="s">
        <v>9942</v>
      </c>
    </row>
    <row r="4161" spans="1:2">
      <c r="A4161" s="6" t="s">
        <v>9943</v>
      </c>
      <c r="B4161" s="7" t="s">
        <v>9944</v>
      </c>
    </row>
    <row r="4162" spans="1:2">
      <c r="A4162" s="6" t="s">
        <v>9945</v>
      </c>
      <c r="B4162" s="7" t="s">
        <v>9946</v>
      </c>
    </row>
    <row r="4163" spans="1:2">
      <c r="A4163" s="6" t="s">
        <v>9947</v>
      </c>
      <c r="B4163" s="7" t="s">
        <v>9948</v>
      </c>
    </row>
    <row r="4164" spans="1:2">
      <c r="A4164" s="6" t="s">
        <v>9949</v>
      </c>
      <c r="B4164" s="7" t="s">
        <v>9950</v>
      </c>
    </row>
    <row r="4165" spans="1:2">
      <c r="A4165" s="6" t="s">
        <v>9951</v>
      </c>
      <c r="B4165" s="8" t="s">
        <v>9952</v>
      </c>
    </row>
    <row r="4166" spans="1:2">
      <c r="A4166" s="6" t="s">
        <v>9953</v>
      </c>
      <c r="B4166" s="7" t="s">
        <v>9954</v>
      </c>
    </row>
    <row r="4167" spans="1:2">
      <c r="A4167" s="6" t="s">
        <v>9955</v>
      </c>
      <c r="B4167" s="7" t="s">
        <v>9956</v>
      </c>
    </row>
    <row r="4168" spans="1:2">
      <c r="A4168" s="6" t="s">
        <v>9957</v>
      </c>
      <c r="B4168" s="7" t="s">
        <v>9958</v>
      </c>
    </row>
    <row r="4169" spans="1:2">
      <c r="A4169" s="6" t="s">
        <v>26</v>
      </c>
      <c r="B4169" s="7" t="s">
        <v>27</v>
      </c>
    </row>
  </sheetData>
  <sheetProtection password="C50A" sheet="1" objects="1" scenarios="1"/>
  <autoFilter ref="A1:B4169">
    <extLst/>
  </autoFilter>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XYZ STUDIOS</Company>
  <Application>Microsoft Excel</Application>
  <HeadingPairs>
    <vt:vector size="2" baseType="variant">
      <vt:variant>
        <vt:lpstr>工作表</vt:lpstr>
      </vt:variant>
      <vt:variant>
        <vt:i4>2</vt:i4>
      </vt:variant>
    </vt:vector>
  </HeadingPairs>
  <TitlesOfParts>
    <vt:vector size="2" baseType="lpstr">
      <vt:lpstr>汕尾市市级2019年政府采购预算调整情况表</vt:lpstr>
      <vt:lpstr>采购目录表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XYZ</dc:creator>
  <cp:lastModifiedBy>鲠喜樂児</cp:lastModifiedBy>
  <dcterms:created xsi:type="dcterms:W3CDTF">2004-11-14T02:08:00Z</dcterms:created>
  <cp:lastPrinted>2019-08-27T02:46:00Z</cp:lastPrinted>
  <dcterms:modified xsi:type="dcterms:W3CDTF">2024-03-21T01:58:02Z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4AD196DD018747989BA8CFF26FFB9687</vt:lpwstr>
  </property>
</Properties>
</file>