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<sst xmlns="http://schemas.openxmlformats.org/spreadsheetml/2006/main" count="19" uniqueCount="18">
  <si>
    <t>附件5</t>
  </si>
  <si>
    <t>2019年中央财政城市燃油公交车成品油价格补助资金清算分配表</t>
  </si>
  <si>
    <t>县（市、区）</t>
  </si>
  <si>
    <t>当年度应
分配资金
（万元）</t>
  </si>
  <si>
    <t>当年度已
分配资金
（万元）</t>
  </si>
  <si>
    <t>2019年标台·公里数</t>
  </si>
  <si>
    <t>占比</t>
  </si>
  <si>
    <t>本次实际应拨付资金（万元）</t>
  </si>
  <si>
    <t>当年度未分配资金</t>
  </si>
  <si>
    <t xml:space="preserve">
本次应分配的清算资金
</t>
  </si>
  <si>
    <t>合计</t>
  </si>
  <si>
    <t>费改税+涨价80%部分</t>
  </si>
  <si>
    <t>涨价20%部分</t>
  </si>
  <si>
    <t>小计</t>
  </si>
  <si>
    <t>市城区</t>
  </si>
  <si>
    <t>海丰县</t>
  </si>
  <si>
    <t>备注：“本次实际应拨付资金”为“当年度未调整的分配资金”和“本次应分配的清算资金”的总和。</t>
  </si>
  <si>
    <t xml:space="preserve">   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</si>
</sst>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.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3"/>
      <color theme="1"/>
      <name val="宋体"/>
      <charset val="134"/>
    </font>
    <font>
      <b/>
      <sz val="16"/>
      <color theme="1"/>
      <name val="仿宋"/>
      <charset val="134"/>
    </font>
    <font>
      <sz val="13"/>
      <color theme="1"/>
      <name val="仿宋_GB2312"/>
      <charset val="134"/>
    </font>
    <font>
      <sz val="13"/>
      <color theme="1"/>
      <name val="仿宋"/>
      <charset val="134"/>
    </font>
    <font>
      <sz val="12"/>
      <color theme="1"/>
      <name val="仿宋_GB2312"/>
      <charset val="134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5" fillId="1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4" fillId="21" borderId="9" applyNumberFormat="0" applyAlignment="0" applyProtection="0">
      <alignment vertical="center"/>
    </xf>
    <xf numFmtId="0" fontId="20" fillId="21" borderId="3" applyNumberFormat="0" applyAlignment="0" applyProtection="0">
      <alignment vertical="center"/>
    </xf>
    <xf numFmtId="0" fontId="18" fillId="17" borderId="6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Font="1" applyFill="1" applyAlignment="1"/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9" fontId="3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177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H7" sqref="H7"/>
    </sheetView>
  </sheetViews>
  <sheetFormatPr defaultColWidth="9" defaultRowHeight="14.25"/>
  <cols>
    <col min="1" max="1" width="14.875" style="1" customWidth="1"/>
    <col min="2" max="2" width="13.875" style="1" customWidth="1"/>
    <col min="3" max="3" width="12.25" style="1" customWidth="1"/>
    <col min="4" max="4" width="18.375" style="1" customWidth="1"/>
    <col min="5" max="5" width="10.5" style="1" customWidth="1"/>
    <col min="6" max="6" width="11.625" style="1" customWidth="1"/>
    <col min="7" max="7" width="14.375" style="1" customWidth="1"/>
    <col min="8" max="8" width="10.25" style="1" customWidth="1"/>
    <col min="9" max="9" width="12.25" style="1" customWidth="1"/>
    <col min="10" max="10" width="12.125" style="1" customWidth="1"/>
    <col min="11" max="16384" width="9" style="1"/>
  </cols>
  <sheetData>
    <row r="1" s="1" customFormat="1" ht="15" spans="1:1">
      <c r="A1" s="2" t="s">
        <v>0</v>
      </c>
    </row>
    <row r="2" s="1" customFormat="1" ht="55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="1" customFormat="1" ht="42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5"/>
      <c r="H3" s="5"/>
      <c r="I3" s="5"/>
      <c r="J3" s="5"/>
    </row>
    <row r="4" s="1" customFormat="1" ht="41" customHeight="1" spans="1:10">
      <c r="A4" s="4"/>
      <c r="B4" s="4"/>
      <c r="C4" s="4"/>
      <c r="D4" s="4"/>
      <c r="E4" s="4"/>
      <c r="F4" s="4" t="s">
        <v>8</v>
      </c>
      <c r="G4" s="6" t="s">
        <v>9</v>
      </c>
      <c r="H4" s="6"/>
      <c r="I4" s="6"/>
      <c r="J4" s="4" t="s">
        <v>10</v>
      </c>
    </row>
    <row r="5" s="1" customFormat="1" ht="58" customHeight="1" spans="1:10">
      <c r="A5" s="4"/>
      <c r="B5" s="4"/>
      <c r="C5" s="4"/>
      <c r="D5" s="4"/>
      <c r="E5" s="4"/>
      <c r="F5" s="4"/>
      <c r="G5" s="4" t="s">
        <v>11</v>
      </c>
      <c r="H5" s="4" t="s">
        <v>12</v>
      </c>
      <c r="I5" s="4" t="s">
        <v>13</v>
      </c>
      <c r="J5" s="4"/>
    </row>
    <row r="6" s="1" customFormat="1" ht="54" customHeight="1" spans="1:10">
      <c r="A6" s="7" t="s">
        <v>14</v>
      </c>
      <c r="B6" s="7">
        <f>743.43*2+146.8014</f>
        <v>1633.6614</v>
      </c>
      <c r="C6" s="7">
        <f>743.43+146.8014</f>
        <v>890.2314</v>
      </c>
      <c r="D6" s="7">
        <v>3364839.74</v>
      </c>
      <c r="E6" s="8">
        <f>D6/D8</f>
        <v>0.932535790003269</v>
      </c>
      <c r="F6" s="7">
        <v>743.43</v>
      </c>
      <c r="G6" s="9">
        <f>G8*E6</f>
        <v>-392.963028367479</v>
      </c>
      <c r="H6" s="10">
        <f>H8*E6</f>
        <v>-0.865113452386033</v>
      </c>
      <c r="I6" s="10">
        <f t="shared" ref="I6:I8" si="0">G6+H6</f>
        <v>-393.828141819865</v>
      </c>
      <c r="J6" s="13">
        <f t="shared" ref="J6:J8" si="1">F6+I6</f>
        <v>349.601858180135</v>
      </c>
    </row>
    <row r="7" s="1" customFormat="1" ht="54" customHeight="1" spans="1:10">
      <c r="A7" s="7" t="s">
        <v>15</v>
      </c>
      <c r="B7" s="7">
        <f>53.81*2+10.6264</f>
        <v>118.2464</v>
      </c>
      <c r="C7" s="7">
        <f>53.81+10.6264</f>
        <v>64.4364</v>
      </c>
      <c r="D7" s="7">
        <v>243429</v>
      </c>
      <c r="E7" s="8">
        <f>D7/D8</f>
        <v>0.067464209996731</v>
      </c>
      <c r="F7" s="7">
        <v>53.81</v>
      </c>
      <c r="G7" s="9">
        <f>G8*E7</f>
        <v>-28.4288716325215</v>
      </c>
      <c r="H7" s="10">
        <f>H8*E7</f>
        <v>-0.0625865476139673</v>
      </c>
      <c r="I7" s="10">
        <f t="shared" si="0"/>
        <v>-28.4914581801354</v>
      </c>
      <c r="J7" s="10">
        <f t="shared" si="1"/>
        <v>25.3185418198646</v>
      </c>
    </row>
    <row r="8" s="1" customFormat="1" ht="54" customHeight="1" spans="1:10">
      <c r="A8" s="7" t="s">
        <v>10</v>
      </c>
      <c r="B8" s="7">
        <f t="shared" ref="B8:F8" si="2">B6+B7</f>
        <v>1751.9078</v>
      </c>
      <c r="C8" s="7">
        <f t="shared" si="2"/>
        <v>954.6678</v>
      </c>
      <c r="D8" s="7">
        <f>D7+D6</f>
        <v>3608268.74</v>
      </c>
      <c r="E8" s="11">
        <v>1</v>
      </c>
      <c r="F8" s="7">
        <f t="shared" si="2"/>
        <v>797.24</v>
      </c>
      <c r="G8" s="9">
        <v>-421.3919</v>
      </c>
      <c r="H8" s="10">
        <v>-0.9277</v>
      </c>
      <c r="I8" s="10">
        <f t="shared" si="0"/>
        <v>-422.3196</v>
      </c>
      <c r="J8" s="10">
        <f t="shared" si="1"/>
        <v>374.9204</v>
      </c>
    </row>
    <row r="9" s="1" customFormat="1" ht="27" customHeight="1" spans="1:10">
      <c r="A9" s="12" t="s">
        <v>16</v>
      </c>
      <c r="B9" s="12"/>
      <c r="C9" s="12"/>
      <c r="D9" s="12"/>
      <c r="E9" s="12"/>
      <c r="F9" s="12"/>
      <c r="G9" s="12"/>
      <c r="H9" s="12"/>
      <c r="I9" s="12"/>
      <c r="J9" s="12"/>
    </row>
    <row r="15" s="1" customFormat="1" spans="4:4">
      <c r="D15" s="1" t="s">
        <v>17</v>
      </c>
    </row>
  </sheetData>
  <mergeCells count="11">
    <mergeCell ref="A2:J2"/>
    <mergeCell ref="F3:J3"/>
    <mergeCell ref="G4:I4"/>
    <mergeCell ref="A9:J9"/>
    <mergeCell ref="A3:A5"/>
    <mergeCell ref="B3:B5"/>
    <mergeCell ref="C3:C5"/>
    <mergeCell ref="D3:D5"/>
    <mergeCell ref="E3:E5"/>
    <mergeCell ref="F4:F5"/>
    <mergeCell ref="J4:J5"/>
  </mergeCells>
  <pageMargins left="0.590277777777778" right="0.472222222222222" top="0.747916666666667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2015-06-05T18:19:00Z</dcterms:created>
  <dcterms:modified xsi:type="dcterms:W3CDTF">2023-09-19T04:07:20Z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</Properties>
</file>