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4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<sst xmlns="http://schemas.openxmlformats.org/spreadsheetml/2006/main" count="21" uniqueCount="20">
  <si>
    <t>附件2</t>
  </si>
  <si>
    <t>2016年中央财政城市燃油公交车成品油价格补助资金清算分配表</t>
  </si>
  <si>
    <t>县（市、区）</t>
  </si>
  <si>
    <t>当年度应
分配资金
（万元）</t>
  </si>
  <si>
    <t>当年度已
分配资金
（万元）</t>
  </si>
  <si>
    <t>2016年标台·公里数（陆丰市当年度为省直管县，费改税+涨价80%部分不参与此次清算）</t>
  </si>
  <si>
    <t>占比</t>
  </si>
  <si>
    <t>本次实际应拨付资金（万元）</t>
  </si>
  <si>
    <t>当年度未调整的分配资金</t>
  </si>
  <si>
    <t>本次应分配的清算资金</t>
  </si>
  <si>
    <t>合计</t>
  </si>
  <si>
    <t>费改税+涨价80%部分</t>
  </si>
  <si>
    <t>涨价20%部分</t>
  </si>
  <si>
    <t>小计</t>
  </si>
  <si>
    <t>市城区</t>
  </si>
  <si>
    <t>深汕合作区</t>
  </si>
  <si>
    <t>红海湾经济
开发区</t>
  </si>
  <si>
    <t>海丰县</t>
  </si>
  <si>
    <t>陆丰市</t>
  </si>
  <si>
    <t>备注：“本次实际应拨付资金”为“当年度未调整的分配资金”和“本次应分配的清算资金”的总和。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</si>
</sst>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  <numFmt numFmtId="177" formatCode="0_ "/>
  </numFmts>
  <fonts count="25">
    <font>
      <sz val="11"/>
      <color theme="1"/>
      <name val="等线"/>
      <charset val="134"/>
      <scheme val="minor"/>
    </font>
    <font>
      <sz val="12"/>
      <color theme="1"/>
      <name val="宋体"/>
      <charset val="134"/>
    </font>
    <font>
      <b/>
      <sz val="16"/>
      <color theme="1"/>
      <name val="仿宋"/>
      <charset val="134"/>
    </font>
    <font>
      <sz val="13"/>
      <color theme="1"/>
      <name val="仿宋_GB2312"/>
      <charset val="134"/>
    </font>
    <font>
      <sz val="13"/>
      <color theme="1"/>
      <name val="仿宋"/>
      <charset val="134"/>
    </font>
    <font>
      <sz val="12"/>
      <color theme="1"/>
      <name val="仿宋_GB2312"/>
      <charset val="134"/>
    </font>
    <font>
      <u/>
      <sz val="11"/>
      <color rgb="FF80008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8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rgb="FF3F3F3F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4" fillId="12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4" borderId="6" applyNumberFormat="0" applyFon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4" fillId="2" borderId="9" applyNumberFormat="0" applyAlignment="0" applyProtection="0">
      <alignment vertical="center"/>
    </xf>
    <xf numFmtId="0" fontId="7" fillId="2" borderId="2" applyNumberFormat="0" applyAlignment="0" applyProtection="0">
      <alignment vertical="center"/>
    </xf>
    <xf numFmtId="0" fontId="11" fillId="6" borderId="3" applyNumberFormat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</cellStyleXfs>
  <cellXfs count="13">
    <xf numFmtId="0" fontId="0" fillId="0" borderId="0" xfId="0"/>
    <xf numFmtId="0" fontId="0" fillId="0" borderId="0" xfId="0" applyFont="1" applyFill="1" applyAlignment="1"/>
    <xf numFmtId="0" fontId="1" fillId="0" borderId="0" xfId="0" applyFont="1" applyFill="1" applyAlignment="1"/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0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/>
    </xf>
    <xf numFmtId="9" fontId="3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left"/>
    </xf>
    <xf numFmtId="0" fontId="2" fillId="0" borderId="0" xfId="0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3</xdr:col>
      <xdr:colOff>47625</xdr:colOff>
      <xdr:row>9</xdr:row>
      <xdr:rowOff>47625</xdr:rowOff>
    </xdr:from>
    <xdr:to>
      <xdr:col>3</xdr:col>
      <xdr:colOff>1285875</xdr:colOff>
      <xdr:row>9</xdr:row>
      <xdr:rowOff>657225</xdr:rowOff>
    </xdr:to>
    <xdr:cxnSp>
      <xdr:nvCxnSpPr>
        <xdr:cNvPr id="2" name="直接连接符 1"/>
        <xdr:cNvCxnSpPr/>
      </xdr:nvCxnSpPr>
      <xdr:spPr>
        <a:xfrm>
          <a:off x="3000375" y="4810125"/>
          <a:ext cx="1238250" cy="60007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47625</xdr:colOff>
      <xdr:row>9</xdr:row>
      <xdr:rowOff>66675</xdr:rowOff>
    </xdr:from>
    <xdr:to>
      <xdr:col>4</xdr:col>
      <xdr:colOff>809625</xdr:colOff>
      <xdr:row>9</xdr:row>
      <xdr:rowOff>657225</xdr:rowOff>
    </xdr:to>
    <xdr:cxnSp>
      <xdr:nvCxnSpPr>
        <xdr:cNvPr id="3" name="直接连接符 2"/>
        <xdr:cNvCxnSpPr/>
      </xdr:nvCxnSpPr>
      <xdr:spPr>
        <a:xfrm>
          <a:off x="4314825" y="4829175"/>
          <a:ext cx="704850" cy="581025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6</xdr:col>
      <xdr:colOff>47625</xdr:colOff>
      <xdr:row>9</xdr:row>
      <xdr:rowOff>57150</xdr:rowOff>
    </xdr:from>
    <xdr:to>
      <xdr:col>6</xdr:col>
      <xdr:colOff>971550</xdr:colOff>
      <xdr:row>9</xdr:row>
      <xdr:rowOff>666750</xdr:rowOff>
    </xdr:to>
    <xdr:cxnSp>
      <xdr:nvCxnSpPr>
        <xdr:cNvPr id="4" name="直接连接符 3"/>
        <xdr:cNvCxnSpPr/>
      </xdr:nvCxnSpPr>
      <xdr:spPr>
        <a:xfrm>
          <a:off x="6219825" y="4819650"/>
          <a:ext cx="923925" cy="59055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2"/>
  <sheetViews>
    <sheetView tabSelected="1" workbookViewId="0">
      <selection activeCell="L8" sqref="L8"/>
    </sheetView>
  </sheetViews>
  <sheetFormatPr defaultColWidth="9" defaultRowHeight="14.25"/>
  <cols>
    <col min="1" max="1" width="15.375" style="1" customWidth="1"/>
    <col min="2" max="2" width="11.75" style="1" customWidth="1"/>
    <col min="3" max="3" width="11.625" style="1" customWidth="1"/>
    <col min="4" max="4" width="17.25" style="1" customWidth="1"/>
    <col min="5" max="5" width="9.875" style="1" customWidth="1"/>
    <col min="6" max="6" width="15.125" style="1" customWidth="1"/>
    <col min="7" max="7" width="12.875" style="1" customWidth="1"/>
    <col min="8" max="8" width="10.5" style="1" customWidth="1"/>
    <col min="9" max="9" width="10.625" style="1" customWidth="1"/>
    <col min="10" max="10" width="12.125" style="1" customWidth="1"/>
    <col min="11" max="11" width="20" style="1" customWidth="1"/>
    <col min="12" max="12" width="12.625" style="1"/>
    <col min="13" max="13" width="10.375" style="1"/>
    <col min="14" max="14" width="12.625" style="1"/>
    <col min="15" max="16384" width="9" style="1"/>
  </cols>
  <sheetData>
    <row r="1" s="1" customFormat="1" ht="15" customHeight="1" spans="1:1">
      <c r="A1" s="2" t="s">
        <v>0</v>
      </c>
    </row>
    <row r="2" s="1" customFormat="1" ht="27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12"/>
    </row>
    <row r="3" s="1" customFormat="1" ht="47" customHeight="1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7</v>
      </c>
      <c r="G3" s="5"/>
      <c r="H3" s="5"/>
      <c r="I3" s="5"/>
      <c r="J3" s="5"/>
      <c r="K3" s="12"/>
    </row>
    <row r="4" s="1" customFormat="1" ht="39" customHeight="1" spans="1:10">
      <c r="A4" s="4"/>
      <c r="B4" s="4"/>
      <c r="C4" s="4"/>
      <c r="D4" s="4"/>
      <c r="E4" s="4"/>
      <c r="F4" s="4" t="s">
        <v>8</v>
      </c>
      <c r="G4" s="4" t="s">
        <v>9</v>
      </c>
      <c r="H4" s="4"/>
      <c r="I4" s="4"/>
      <c r="J4" s="4" t="s">
        <v>10</v>
      </c>
    </row>
    <row r="5" s="1" customFormat="1" ht="43" customHeight="1" spans="1:10">
      <c r="A5" s="4"/>
      <c r="B5" s="4"/>
      <c r="C5" s="4"/>
      <c r="D5" s="4"/>
      <c r="E5" s="4"/>
      <c r="F5" s="4"/>
      <c r="G5" s="4" t="s">
        <v>11</v>
      </c>
      <c r="H5" s="4" t="s">
        <v>12</v>
      </c>
      <c r="I5" s="4" t="s">
        <v>13</v>
      </c>
      <c r="J5" s="4"/>
    </row>
    <row r="6" s="1" customFormat="1" ht="51" customHeight="1" spans="1:10">
      <c r="A6" s="6" t="s">
        <v>14</v>
      </c>
      <c r="B6" s="6">
        <v>1239.77</v>
      </c>
      <c r="C6" s="6">
        <v>1374.68</v>
      </c>
      <c r="D6" s="6">
        <v>10564663.1</v>
      </c>
      <c r="E6" s="7">
        <v>0.575</v>
      </c>
      <c r="F6" s="8">
        <f t="shared" ref="F6:F10" si="0">B6-C6</f>
        <v>-134.91</v>
      </c>
      <c r="G6" s="8">
        <f>G11*E6</f>
        <v>389.9075</v>
      </c>
      <c r="H6" s="9">
        <v>0</v>
      </c>
      <c r="I6" s="8">
        <f>I11*E6</f>
        <v>389.9075</v>
      </c>
      <c r="J6" s="8">
        <f t="shared" ref="J6:J11" si="1">F6+I6</f>
        <v>254.9975</v>
      </c>
    </row>
    <row r="7" s="1" customFormat="1" ht="51" customHeight="1" spans="1:10">
      <c r="A7" s="6" t="s">
        <v>15</v>
      </c>
      <c r="B7" s="6">
        <v>249.24</v>
      </c>
      <c r="C7" s="6">
        <v>274.41</v>
      </c>
      <c r="D7" s="6">
        <v>2124399.2</v>
      </c>
      <c r="E7" s="7">
        <v>0.1157</v>
      </c>
      <c r="F7" s="8">
        <f t="shared" si="0"/>
        <v>-25.17</v>
      </c>
      <c r="G7" s="8">
        <f>G11*E7</f>
        <v>78.45617</v>
      </c>
      <c r="H7" s="9">
        <v>0</v>
      </c>
      <c r="I7" s="8">
        <f>I11*E7</f>
        <v>78.45617</v>
      </c>
      <c r="J7" s="8">
        <f t="shared" si="1"/>
        <v>53.28617</v>
      </c>
    </row>
    <row r="8" s="1" customFormat="1" ht="51" customHeight="1" spans="1:10">
      <c r="A8" s="6" t="s">
        <v>16</v>
      </c>
      <c r="B8" s="6">
        <v>108.71</v>
      </c>
      <c r="C8" s="6">
        <v>125.18</v>
      </c>
      <c r="D8" s="6">
        <v>925926.4</v>
      </c>
      <c r="E8" s="7">
        <v>0.0504</v>
      </c>
      <c r="F8" s="8">
        <f t="shared" si="0"/>
        <v>-16.47</v>
      </c>
      <c r="G8" s="8">
        <f>G11*E8</f>
        <v>34.17624</v>
      </c>
      <c r="H8" s="9">
        <v>0</v>
      </c>
      <c r="I8" s="8">
        <f>I11*E8</f>
        <v>34.17624</v>
      </c>
      <c r="J8" s="8">
        <f t="shared" si="1"/>
        <v>17.70624</v>
      </c>
    </row>
    <row r="9" s="1" customFormat="1" ht="51" customHeight="1" spans="1:10">
      <c r="A9" s="6" t="s">
        <v>17</v>
      </c>
      <c r="B9" s="6">
        <v>252.46</v>
      </c>
      <c r="C9" s="6">
        <v>176.95</v>
      </c>
      <c r="D9" s="6">
        <v>4756780.5</v>
      </c>
      <c r="E9" s="7">
        <v>0.2589</v>
      </c>
      <c r="F9" s="8">
        <f t="shared" si="0"/>
        <v>75.51</v>
      </c>
      <c r="G9" s="8">
        <f>G11*E9</f>
        <v>175.56009</v>
      </c>
      <c r="H9" s="9">
        <v>0</v>
      </c>
      <c r="I9" s="8">
        <f>I11*E9</f>
        <v>175.56009</v>
      </c>
      <c r="J9" s="8">
        <f t="shared" si="1"/>
        <v>251.07009</v>
      </c>
    </row>
    <row r="10" s="1" customFormat="1" ht="51" customHeight="1" spans="1:10">
      <c r="A10" s="6" t="s">
        <v>18</v>
      </c>
      <c r="B10" s="6">
        <v>101.04</v>
      </c>
      <c r="C10" s="6">
        <v>0</v>
      </c>
      <c r="D10" s="6"/>
      <c r="E10" s="9"/>
      <c r="F10" s="8">
        <f t="shared" si="0"/>
        <v>101.04</v>
      </c>
      <c r="G10" s="9"/>
      <c r="H10" s="9">
        <v>0</v>
      </c>
      <c r="I10" s="9">
        <v>0</v>
      </c>
      <c r="J10" s="8">
        <f t="shared" si="1"/>
        <v>101.04</v>
      </c>
    </row>
    <row r="11" s="1" customFormat="1" ht="51" customHeight="1" spans="1:10">
      <c r="A11" s="6" t="s">
        <v>10</v>
      </c>
      <c r="B11" s="6">
        <f>SUM(B6:B10)</f>
        <v>1951.22</v>
      </c>
      <c r="C11" s="6">
        <f>SUM(C6:C10)</f>
        <v>1951.22</v>
      </c>
      <c r="D11" s="6">
        <v>18371769.2</v>
      </c>
      <c r="E11" s="10">
        <v>1</v>
      </c>
      <c r="F11" s="9">
        <v>0</v>
      </c>
      <c r="G11" s="8">
        <v>678.1</v>
      </c>
      <c r="H11" s="9">
        <v>0</v>
      </c>
      <c r="I11" s="8">
        <v>678.1</v>
      </c>
      <c r="J11" s="8">
        <f t="shared" si="1"/>
        <v>678.1</v>
      </c>
    </row>
    <row r="12" s="1" customFormat="1" ht="21" customHeight="1" spans="1:10">
      <c r="A12" s="11" t="s">
        <v>19</v>
      </c>
      <c r="B12" s="11"/>
      <c r="C12" s="11"/>
      <c r="D12" s="11"/>
      <c r="E12" s="11"/>
      <c r="F12" s="11"/>
      <c r="G12" s="11"/>
      <c r="H12" s="11"/>
      <c r="I12" s="11"/>
      <c r="J12" s="11"/>
    </row>
  </sheetData>
  <mergeCells count="11">
    <mergeCell ref="A2:J2"/>
    <mergeCell ref="F3:J3"/>
    <mergeCell ref="G4:I4"/>
    <mergeCell ref="A12:J12"/>
    <mergeCell ref="A3:A5"/>
    <mergeCell ref="B3:B5"/>
    <mergeCell ref="C3:C5"/>
    <mergeCell ref="D3:D5"/>
    <mergeCell ref="E3:E5"/>
    <mergeCell ref="F4:F5"/>
    <mergeCell ref="J4:J5"/>
  </mergeCells>
  <pageMargins left="0.7" right="0.7" top="0.75" bottom="0.75" header="0.3" footer="0.3"/>
  <pageSetup paperSize="9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2015-06-05T18:19:00Z</dcterms:created>
  <dcterms:modified xsi:type="dcterms:W3CDTF">2023-10-13T09:39:20Z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</Properties>
</file>