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信息" sheetId="2" r:id="rId1"/>
  </sheets>
  <definedNames>
    <definedName name="_xlnm._FilterDatabase" localSheetId="0" hidden="1">明细信息!$A$5:$BJ$155</definedName>
    <definedName name="_xlnm.Print_Area" localSheetId="0">明细信息!$A$1:$G$155</definedName>
    <definedName name="_xlnm.Print_Titles" localSheetId="0">明细信息!$4:$5</definedName>
  </definedNames>
  <calcPr calcId="144525"/>
</workbook>
</file>

<file path=xl/sharedStrings.xml><?xml version="1.0" encoding="utf-8"?>
<sst xmlns="http://schemas.openxmlformats.org/spreadsheetml/2006/main" count="167" uniqueCount="167">
  <si>
    <t>附件2</t>
  </si>
  <si>
    <t>2023年第二批基本公共卫生服务项目省级补助资金分配明细表</t>
  </si>
  <si>
    <t>金额：万元</t>
  </si>
  <si>
    <t>地区</t>
  </si>
  <si>
    <t>常住人口
（万人）</t>
  </si>
  <si>
    <t>2023年省级以上财政补助比例（对珠三角地区补助30%，对革命老区补助100%,对江门、惠州、肇庆部分地区补助65%,其余85%）</t>
  </si>
  <si>
    <t>其中：中央财政补助资金</t>
  </si>
  <si>
    <t>2023年省财政补助资金总额（按照89元/人测算）万元</t>
  </si>
  <si>
    <t>粤财社[2022]301号文已提前下达补助资金（按照84元/人测算）</t>
  </si>
  <si>
    <t>本次下达（按照5元/人测算）</t>
  </si>
  <si>
    <t>栏次</t>
  </si>
  <si>
    <t>1栏</t>
  </si>
  <si>
    <t>2栏</t>
  </si>
  <si>
    <t>3栏=1栏*89元*0.3</t>
  </si>
  <si>
    <t>4栏=1栏*89元*（2栏-0.3）</t>
  </si>
  <si>
    <t>5栏=1栏*84元*2栏-1栏*84元*0.3</t>
  </si>
  <si>
    <t>6栏=4栏-5栏</t>
  </si>
  <si>
    <t>广东省</t>
  </si>
  <si>
    <t>广州市小计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</si>
  <si>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</si>
  <si>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</si>
  <si>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</si>
  <si>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</si>
  <si>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</si>
  <si>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</si>
  <si>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</si>
  <si>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</si>
  <si>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</si>
  <si>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</si>
  <si>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</si>
  <si>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韶关市小计</t>
  </si>
  <si>
    <t>武江区</t>
  </si>
  <si>
    <t>浈江区</t>
  </si>
  <si>
    <t>曲江区</t>
  </si>
  <si>
    <t>始兴县</t>
  </si>
  <si>
    <t>新丰县</t>
  </si>
  <si>
    <t>乐昌市</t>
  </si>
  <si>
    <t>深圳市小计</t>
  </si>
  <si>
    <t>罗湖区</t>
  </si>
  <si>
    <t>福田区</t>
  </si>
  <si>
    <t>南山区</t>
  </si>
  <si>
    <t>宝安区</t>
  </si>
  <si>
    <t>龙岗区</t>
  </si>
  <si>
    <t>盐田区</t>
  </si>
  <si>
    <t>龙华区</t>
  </si>
  <si>
    <t>坪山区</t>
  </si>
  <si>
    <t>光明区</t>
  </si>
  <si>
    <t>大鹏新区</t>
  </si>
  <si>
    <t>深汕合作区</t>
  </si>
  <si>
    <t>珠海市小计</t>
  </si>
  <si>
    <t>香洲区</t>
  </si>
  <si>
    <t>斗门区</t>
  </si>
  <si>
    <t>金湾区</t>
  </si>
  <si>
    <t>横琴粤澳深度合作区</t>
  </si>
  <si>
    <t>汕头市小计</t>
  </si>
  <si>
    <t>龙湖区</t>
  </si>
  <si>
    <t>金平区</t>
  </si>
  <si>
    <t>濠江区</t>
  </si>
  <si>
    <t>潮阳区</t>
  </si>
  <si>
    <t>潮南区</t>
  </si>
  <si>
    <t>澄海区</t>
  </si>
  <si>
    <t>佛山市小计</t>
  </si>
  <si>
    <t>禅城区</t>
  </si>
  <si>
    <t>南海区</t>
  </si>
  <si>
    <t>顺德区</t>
  </si>
  <si>
    <t>三水区</t>
  </si>
  <si>
    <t>高明区</t>
  </si>
  <si>
    <t>江门市小计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</si>
  <si>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</si>
  <si>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</si>
  <si>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</si>
  <si>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</si>
  <si>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</si>
  <si>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</si>
  <si>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</si>
  <si>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湛江市小计</t>
  </si>
  <si>
    <t>赤坎区</t>
  </si>
  <si>
    <t>霞山区</t>
  </si>
  <si>
    <t>坡头区</t>
  </si>
  <si>
    <t>麻章区</t>
  </si>
  <si>
    <t>遂溪县</t>
  </si>
  <si>
    <t>吴川市</t>
  </si>
  <si>
    <t>茂名市小计</t>
  </si>
  <si>
    <t>茂南区</t>
  </si>
  <si>
    <t>电白区</t>
  </si>
  <si>
    <t>信宜市</t>
  </si>
  <si>
    <t>肇庆市小计</t>
  </si>
  <si>
    <t>端州区</t>
  </si>
  <si>
    <t>鼎湖区</t>
  </si>
  <si>
    <t>高要区</t>
  </si>
  <si>
    <t>四会市</t>
  </si>
  <si>
    <t>惠州市小计</t>
  </si>
  <si>
    <t>惠城区</t>
  </si>
  <si>
    <t>惠阳区</t>
  </si>
  <si>
    <t>惠东县</t>
  </si>
  <si>
    <t>龙门县</t>
  </si>
  <si>
    <t>梅州市小计</t>
  </si>
  <si>
    <t>梅江区</t>
  </si>
  <si>
    <t>梅县区</t>
  </si>
  <si>
    <t>平远县</t>
  </si>
  <si>
    <t>蕉岭县</t>
  </si>
  <si>
    <t>汕尾市小计</t>
  </si>
  <si>
    <t>城区</t>
  </si>
  <si>
    <t>红海湾</t>
  </si>
  <si>
    <t>华侨</t>
  </si>
  <si>
    <t>河源市小计</t>
  </si>
  <si>
    <t>源城区</t>
  </si>
  <si>
    <t>和平县</t>
  </si>
  <si>
    <t>东源县</t>
  </si>
  <si>
    <t>阳江市小计</t>
  </si>
  <si>
    <t>江城区</t>
  </si>
  <si>
    <t>阳东区</t>
  </si>
  <si>
    <t>阳西县</t>
  </si>
  <si>
    <t>清远市小计</t>
  </si>
  <si>
    <t>清城区</t>
  </si>
  <si>
    <t>清新区</t>
  </si>
  <si>
    <t>佛冈县</t>
  </si>
  <si>
    <t>阳山县</t>
  </si>
  <si>
    <t>连州市</t>
  </si>
  <si>
    <t>东莞市小计</t>
  </si>
  <si>
    <t>中山市小计</t>
  </si>
  <si>
    <t>潮州市小计</t>
  </si>
  <si>
    <t>湘桥区</t>
  </si>
  <si>
    <t>潮安区</t>
  </si>
  <si>
    <t>揭阳市小计</t>
  </si>
  <si>
    <t>榕城区</t>
  </si>
  <si>
    <t>揭东区</t>
  </si>
  <si>
    <t>云浮市小计</t>
  </si>
  <si>
    <t>云城区</t>
  </si>
  <si>
    <t>云安区</t>
  </si>
  <si>
    <t>郁南县</t>
  </si>
  <si>
    <t>财政省直管县小计</t>
  </si>
  <si>
    <t>仁化县</t>
  </si>
  <si>
    <t>翁源县</t>
  </si>
  <si>
    <t>乳源县</t>
  </si>
  <si>
    <t>南雄市</t>
  </si>
  <si>
    <t>南澳县</t>
  </si>
  <si>
    <t>徐闻县</t>
  </si>
  <si>
    <t>廉江市</t>
  </si>
  <si>
    <t>雷州市</t>
  </si>
  <si>
    <t>高州市</t>
  </si>
  <si>
    <t>化州市</t>
  </si>
  <si>
    <t>广宁县</t>
  </si>
  <si>
    <t>怀集县</t>
  </si>
  <si>
    <t>封开县</t>
  </si>
  <si>
    <t>德庆县</t>
  </si>
  <si>
    <t>博罗县</t>
  </si>
  <si>
    <t>大埔县</t>
  </si>
  <si>
    <t>丰顺县</t>
  </si>
  <si>
    <t>五华县</t>
  </si>
  <si>
    <t>兴宁市</t>
  </si>
  <si>
    <t>海丰县</t>
  </si>
  <si>
    <t>陆河县</t>
  </si>
  <si>
    <t>陆丰市</t>
  </si>
  <si>
    <t>紫金县</t>
  </si>
  <si>
    <t>龙川县</t>
  </si>
  <si>
    <t>连平县</t>
  </si>
  <si>
    <t>阳春市</t>
  </si>
  <si>
    <t>连山县</t>
  </si>
  <si>
    <t>连南县</t>
  </si>
  <si>
    <t>英德市</t>
  </si>
  <si>
    <t>饶平县</t>
  </si>
  <si>
    <t>普宁市</t>
  </si>
  <si>
    <t>揭西县</t>
  </si>
  <si>
    <t>惠来县</t>
  </si>
  <si>
    <t>新兴县</t>
  </si>
  <si>
    <t>罗定市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</si>
</sst>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 tint="0.05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5" fillId="27" borderId="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20" fillId="11" borderId="3" applyNumberFormat="false" applyAlignment="false" applyProtection="false">
      <alignment vertical="center"/>
    </xf>
    <xf numFmtId="0" fontId="29" fillId="27" borderId="8" applyNumberFormat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3" fillId="0" borderId="0"/>
    <xf numFmtId="0" fontId="15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0" fillId="0" borderId="0" xfId="0" applyFont="true" applyFill="true" applyBorder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Border="true" applyAlignment="true">
      <alignment horizontal="center" vertical="center"/>
    </xf>
    <xf numFmtId="9" fontId="1" fillId="0" borderId="0" xfId="0" applyNumberFormat="true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left" vertical="center"/>
    </xf>
    <xf numFmtId="0" fontId="5" fillId="0" borderId="0" xfId="0" applyFont="true" applyFill="true" applyAlignment="true">
      <alignment horizontal="center" vertical="center" wrapText="true"/>
    </xf>
    <xf numFmtId="9" fontId="5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9" fontId="2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/>
    </xf>
    <xf numFmtId="0" fontId="7" fillId="0" borderId="1" xfId="0" applyFont="true" applyBorder="true" applyAlignment="true">
      <alignment horizontal="center" vertical="center"/>
    </xf>
    <xf numFmtId="9" fontId="7" fillId="0" borderId="1" xfId="0" applyNumberFormat="true" applyFont="true" applyBorder="true" applyAlignment="true">
      <alignment horizontal="center" vertical="center"/>
    </xf>
    <xf numFmtId="43" fontId="7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9" fontId="0" fillId="0" borderId="1" xfId="0" applyNumberFormat="true" applyFont="true" applyBorder="true" applyAlignment="true">
      <alignment horizontal="center" vertical="center"/>
    </xf>
    <xf numFmtId="43" fontId="0" fillId="0" borderId="1" xfId="0" applyNumberFormat="true" applyFont="true" applyBorder="true" applyAlignment="true">
      <alignment horizontal="center" vertical="center"/>
    </xf>
    <xf numFmtId="0" fontId="8" fillId="0" borderId="0" xfId="0" applyFont="true" applyFill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 wrapText="true"/>
    </xf>
    <xf numFmtId="43" fontId="6" fillId="0" borderId="1" xfId="0" applyNumberFormat="true" applyFont="true" applyFill="true" applyBorder="true" applyAlignment="true">
      <alignment horizontal="center" vertical="center" wrapText="true"/>
    </xf>
    <xf numFmtId="43" fontId="7" fillId="0" borderId="1" xfId="12" applyNumberFormat="true" applyFont="true" applyBorder="true" applyAlignment="true">
      <alignment horizontal="center" vertical="center"/>
    </xf>
    <xf numFmtId="43" fontId="0" fillId="0" borderId="1" xfId="0" applyNumberFormat="true" applyFont="true" applyBorder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horizontal="center" vertical="center"/>
    </xf>
    <xf numFmtId="9" fontId="1" fillId="0" borderId="0" xfId="0" applyNumberFormat="true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  <xf numFmtId="176" fontId="1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 wrapText="true"/>
    </xf>
    <xf numFmtId="176" fontId="12" fillId="0" borderId="0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J251"/>
  <sheetViews>
    <sheetView tabSelected="1" workbookViewId="0">
      <selection activeCell="M15" sqref="M15"/>
    </sheetView>
  </sheetViews>
  <sheetFormatPr defaultColWidth="8.89166666666667" defaultRowHeight="16" customHeight="true"/>
  <cols>
    <col min="1" max="1" width="18.625" style="7" customWidth="true"/>
    <col min="2" max="2" width="15.375" style="7" customWidth="true"/>
    <col min="3" max="3" width="23.375" style="8" customWidth="true"/>
    <col min="4" max="4" width="18.625" style="7" customWidth="true"/>
    <col min="5" max="5" width="18.875" style="7" customWidth="true"/>
    <col min="6" max="6" width="20.25" style="1" customWidth="true"/>
    <col min="7" max="7" width="19.375" style="1" customWidth="true"/>
    <col min="8" max="8" width="10.125" style="1"/>
    <col min="9" max="16384" width="8.89166666666667" style="1"/>
  </cols>
  <sheetData>
    <row r="1" customHeight="true" spans="1:1">
      <c r="A1" s="9" t="s">
        <v>0</v>
      </c>
    </row>
    <row r="2" s="1" customFormat="true" ht="22" customHeight="true" spans="1:7">
      <c r="A2" s="10" t="s">
        <v>1</v>
      </c>
      <c r="B2" s="10"/>
      <c r="C2" s="11"/>
      <c r="D2" s="10"/>
      <c r="E2" s="10"/>
      <c r="F2" s="10"/>
      <c r="G2" s="10"/>
    </row>
    <row r="3" s="1" customFormat="true" ht="15" customHeight="true" spans="1:7">
      <c r="A3" s="10"/>
      <c r="B3" s="10"/>
      <c r="C3" s="11"/>
      <c r="D3" s="10"/>
      <c r="E3" s="10"/>
      <c r="F3" s="10"/>
      <c r="G3" s="24" t="s">
        <v>2</v>
      </c>
    </row>
    <row r="4" s="2" customFormat="true" ht="66" customHeight="true" spans="1:7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25" t="s">
        <v>8</v>
      </c>
      <c r="G4" s="12" t="s">
        <v>9</v>
      </c>
    </row>
    <row r="5" s="3" customFormat="true" ht="26" customHeight="true" spans="1:7">
      <c r="A5" s="14" t="s">
        <v>10</v>
      </c>
      <c r="B5" s="15" t="s">
        <v>11</v>
      </c>
      <c r="C5" s="16" t="s">
        <v>12</v>
      </c>
      <c r="D5" s="15" t="s">
        <v>13</v>
      </c>
      <c r="E5" s="26" t="s">
        <v>14</v>
      </c>
      <c r="F5" s="26" t="s">
        <v>15</v>
      </c>
      <c r="G5" s="26" t="s">
        <v>16</v>
      </c>
    </row>
    <row r="6" s="4" customFormat="true" ht="20" customHeight="true" spans="1:7">
      <c r="A6" s="17" t="s">
        <v>17</v>
      </c>
      <c r="B6" s="18">
        <f>SUM(B7+B19+B26+B38+B43+B50+B56+B64+B71+B75+B80+B85+B90+B94+B98+B102+B108+B109+B110+B113+B116+B120)</f>
        <v>12684.05</v>
      </c>
      <c r="C6" s="19"/>
      <c r="D6" s="20">
        <f>SUM(D7+D19+D26+D38+D43+D50+D56+D64+D71+D75+D80+D85+D90+D94+D98+D102+D108+D109+D110+D113+D116+D120)</f>
        <v>338664.17</v>
      </c>
      <c r="E6" s="27">
        <f>SUM(E7+E19+E26+E38+E43+E50+E56+E64+E71+E75+E80+E85+E90+E94+E98+E102+E108+E109+E110+E113+E116+E120)</f>
        <v>305513.28</v>
      </c>
      <c r="F6" s="27">
        <f>SUM(F7+F19+F26+F38+F43+F50+F56+F64+F71+F75+F80+F85+F90+F94+F98+F102+F108+F109+F110+F113+F116+F120)</f>
        <v>288349.61</v>
      </c>
      <c r="G6" s="27">
        <f>SUM(G7+G19+G26+G38+G43+G50+G56+G64+G71+G75+G80+G85+G90+G94+G98+G102+G108+G109+G110+G113+G116+G120)</f>
        <v>17163.67</v>
      </c>
    </row>
    <row r="7" s="4" customFormat="true" ht="20" customHeight="true" spans="1:7">
      <c r="A7" s="17" t="s">
        <v>18</v>
      </c>
      <c r="B7" s="18">
        <f>SUM(B8:B18)</f>
        <v>1881.06</v>
      </c>
      <c r="C7" s="19"/>
      <c r="D7" s="20">
        <f>SUM(D8:D18)</f>
        <v>50224.3</v>
      </c>
      <c r="E7" s="20">
        <f>SUM(E8:E18)</f>
        <v>0</v>
      </c>
      <c r="F7" s="20">
        <f>SUM(F8:F18)</f>
        <v>0</v>
      </c>
      <c r="G7" s="20">
        <f>SUM(G8:G18)</f>
        <v>0</v>
      </c>
    </row>
    <row r="8" s="4" customFormat="true" ht="20" customHeight="true" spans="1:7">
      <c r="A8" s="21" t="s">
        <v>19</v>
      </c>
      <c r="B8" s="21">
        <v>112.96</v>
      </c>
      <c r="C8" s="22">
        <v>0.3</v>
      </c>
      <c r="D8" s="23">
        <f>ROUND(B8*89*0.3,2)</f>
        <v>3016.03</v>
      </c>
      <c r="E8" s="23">
        <f t="shared" ref="E8:E18" si="0">ROUND(B8*(C8-0.3)*84,2)</f>
        <v>0</v>
      </c>
      <c r="F8" s="28">
        <f>ROUND((B8*84*C8)-(B8*84*0.3),2)</f>
        <v>0</v>
      </c>
      <c r="G8" s="28">
        <f t="shared" ref="G7:G38" si="1">E8-F8</f>
        <v>0</v>
      </c>
    </row>
    <row r="9" s="4" customFormat="true" ht="20" customHeight="true" spans="1:7">
      <c r="A9" s="21" t="s">
        <v>20</v>
      </c>
      <c r="B9" s="21">
        <v>104.9</v>
      </c>
      <c r="C9" s="22">
        <v>0.3</v>
      </c>
      <c r="D9" s="23">
        <f t="shared" ref="D9:D40" si="2">ROUND(B9*89*0.3,2)</f>
        <v>2800.83</v>
      </c>
      <c r="E9" s="23">
        <f t="shared" si="0"/>
        <v>0</v>
      </c>
      <c r="F9" s="28">
        <f t="shared" ref="F9:F40" si="3">ROUND((B9*84*C9)-(B9*84*0.3),2)</f>
        <v>0</v>
      </c>
      <c r="G9" s="28">
        <f t="shared" si="1"/>
        <v>0</v>
      </c>
    </row>
    <row r="10" s="4" customFormat="true" ht="20" customHeight="true" spans="1:7">
      <c r="A10" s="21" t="s">
        <v>21</v>
      </c>
      <c r="B10" s="21">
        <v>182.18</v>
      </c>
      <c r="C10" s="22">
        <v>0.3</v>
      </c>
      <c r="D10" s="23">
        <f t="shared" si="2"/>
        <v>4864.21</v>
      </c>
      <c r="E10" s="23">
        <f t="shared" si="0"/>
        <v>0</v>
      </c>
      <c r="F10" s="28">
        <f t="shared" si="3"/>
        <v>0</v>
      </c>
      <c r="G10" s="28">
        <f t="shared" si="1"/>
        <v>0</v>
      </c>
    </row>
    <row r="11" s="4" customFormat="true" ht="20" customHeight="true" spans="1:7">
      <c r="A11" s="21" t="s">
        <v>22</v>
      </c>
      <c r="B11" s="21">
        <v>223.86</v>
      </c>
      <c r="C11" s="22">
        <v>0.3</v>
      </c>
      <c r="D11" s="23">
        <f t="shared" si="2"/>
        <v>5977.06</v>
      </c>
      <c r="E11" s="23">
        <f t="shared" si="0"/>
        <v>0</v>
      </c>
      <c r="F11" s="28">
        <f t="shared" si="3"/>
        <v>0</v>
      </c>
      <c r="G11" s="28">
        <f t="shared" si="1"/>
        <v>0</v>
      </c>
    </row>
    <row r="12" s="4" customFormat="true" ht="20" customHeight="true" spans="1:7">
      <c r="A12" s="21" t="s">
        <v>23</v>
      </c>
      <c r="B12" s="21">
        <v>368.91</v>
      </c>
      <c r="C12" s="22">
        <v>0.3</v>
      </c>
      <c r="D12" s="23">
        <f t="shared" si="2"/>
        <v>9849.9</v>
      </c>
      <c r="E12" s="23">
        <f t="shared" si="0"/>
        <v>0</v>
      </c>
      <c r="F12" s="28">
        <f t="shared" si="3"/>
        <v>0</v>
      </c>
      <c r="G12" s="28">
        <f t="shared" si="1"/>
        <v>0</v>
      </c>
    </row>
    <row r="13" s="4" customFormat="true" ht="20" customHeight="true" spans="1:7">
      <c r="A13" s="21" t="s">
        <v>24</v>
      </c>
      <c r="B13" s="21">
        <v>119.79</v>
      </c>
      <c r="C13" s="22">
        <v>0.3</v>
      </c>
      <c r="D13" s="23">
        <f t="shared" si="2"/>
        <v>3198.39</v>
      </c>
      <c r="E13" s="23">
        <f t="shared" si="0"/>
        <v>0</v>
      </c>
      <c r="F13" s="28">
        <f t="shared" si="3"/>
        <v>0</v>
      </c>
      <c r="G13" s="28">
        <f t="shared" si="1"/>
        <v>0</v>
      </c>
    </row>
    <row r="14" s="4" customFormat="true" ht="20" customHeight="true" spans="1:7">
      <c r="A14" s="21" t="s">
        <v>25</v>
      </c>
      <c r="B14" s="21">
        <v>281.83</v>
      </c>
      <c r="C14" s="22">
        <v>0.3</v>
      </c>
      <c r="D14" s="23">
        <f t="shared" si="2"/>
        <v>7524.86</v>
      </c>
      <c r="E14" s="23">
        <f t="shared" si="0"/>
        <v>0</v>
      </c>
      <c r="F14" s="28">
        <f t="shared" si="3"/>
        <v>0</v>
      </c>
      <c r="G14" s="28">
        <f t="shared" si="1"/>
        <v>0</v>
      </c>
    </row>
    <row r="15" s="4" customFormat="true" ht="20" customHeight="true" spans="1:7">
      <c r="A15" s="21" t="s">
        <v>26</v>
      </c>
      <c r="B15" s="21">
        <v>170.93</v>
      </c>
      <c r="C15" s="22">
        <v>0.3</v>
      </c>
      <c r="D15" s="23">
        <f t="shared" si="2"/>
        <v>4563.83</v>
      </c>
      <c r="E15" s="23">
        <f t="shared" si="0"/>
        <v>0</v>
      </c>
      <c r="F15" s="28">
        <f t="shared" si="3"/>
        <v>0</v>
      </c>
      <c r="G15" s="28">
        <f t="shared" si="1"/>
        <v>0</v>
      </c>
    </row>
    <row r="16" s="4" customFormat="true" ht="20" customHeight="true" spans="1:7">
      <c r="A16" s="21" t="s">
        <v>27</v>
      </c>
      <c r="B16" s="21">
        <v>90.04</v>
      </c>
      <c r="C16" s="22">
        <v>0.3</v>
      </c>
      <c r="D16" s="23">
        <f t="shared" si="2"/>
        <v>2404.07</v>
      </c>
      <c r="E16" s="23">
        <f t="shared" si="0"/>
        <v>0</v>
      </c>
      <c r="F16" s="28">
        <f t="shared" si="3"/>
        <v>0</v>
      </c>
      <c r="G16" s="28">
        <f t="shared" si="1"/>
        <v>0</v>
      </c>
    </row>
    <row r="17" s="4" customFormat="true" ht="20" customHeight="true" spans="1:7">
      <c r="A17" s="21" t="s">
        <v>28</v>
      </c>
      <c r="B17" s="21">
        <v>72.74</v>
      </c>
      <c r="C17" s="22">
        <v>0.3</v>
      </c>
      <c r="D17" s="23">
        <f t="shared" si="2"/>
        <v>1942.16</v>
      </c>
      <c r="E17" s="23">
        <f t="shared" si="0"/>
        <v>0</v>
      </c>
      <c r="F17" s="28">
        <f t="shared" si="3"/>
        <v>0</v>
      </c>
      <c r="G17" s="28">
        <f t="shared" si="1"/>
        <v>0</v>
      </c>
    </row>
    <row r="18" s="4" customFormat="true" ht="20" customHeight="true" spans="1:7">
      <c r="A18" s="21" t="s">
        <v>29</v>
      </c>
      <c r="B18" s="21">
        <v>152.92</v>
      </c>
      <c r="C18" s="22">
        <v>0.3</v>
      </c>
      <c r="D18" s="23">
        <f t="shared" si="2"/>
        <v>4082.96</v>
      </c>
      <c r="E18" s="23">
        <f t="shared" si="0"/>
        <v>0</v>
      </c>
      <c r="F18" s="28">
        <f t="shared" si="3"/>
        <v>0</v>
      </c>
      <c r="G18" s="28">
        <f t="shared" si="1"/>
        <v>0</v>
      </c>
    </row>
    <row r="19" s="4" customFormat="true" ht="20" customHeight="true" spans="1:7">
      <c r="A19" s="17" t="s">
        <v>30</v>
      </c>
      <c r="B19" s="18">
        <f>SUM(B20:B25)</f>
        <v>180.93</v>
      </c>
      <c r="C19" s="19"/>
      <c r="D19" s="20">
        <f>SUM(D20:D25)</f>
        <v>4830.82</v>
      </c>
      <c r="E19" s="20">
        <f>SUM(E20:E25)</f>
        <v>8856.54</v>
      </c>
      <c r="F19" s="20">
        <f>SUM(F20:F25)</f>
        <v>8358.97</v>
      </c>
      <c r="G19" s="20">
        <f>SUM(G20:G25)</f>
        <v>497.57</v>
      </c>
    </row>
    <row r="20" s="4" customFormat="true" ht="20" customHeight="true" spans="1:7">
      <c r="A20" s="21" t="s">
        <v>31</v>
      </c>
      <c r="B20" s="21">
        <v>37.89</v>
      </c>
      <c r="C20" s="22">
        <v>0.85</v>
      </c>
      <c r="D20" s="23">
        <f t="shared" si="2"/>
        <v>1011.66</v>
      </c>
      <c r="E20" s="23">
        <f t="shared" ref="E20:E25" si="4">ROUND(B20*(C20-0.3)*89,2)</f>
        <v>1854.72</v>
      </c>
      <c r="F20" s="28">
        <f t="shared" si="3"/>
        <v>1750.52</v>
      </c>
      <c r="G20" s="28">
        <f t="shared" si="1"/>
        <v>104.2</v>
      </c>
    </row>
    <row r="21" s="4" customFormat="true" ht="20" customHeight="true" spans="1:7">
      <c r="A21" s="21" t="s">
        <v>32</v>
      </c>
      <c r="B21" s="21">
        <v>36.26</v>
      </c>
      <c r="C21" s="22">
        <v>0.85</v>
      </c>
      <c r="D21" s="23">
        <f t="shared" si="2"/>
        <v>968.14</v>
      </c>
      <c r="E21" s="23">
        <f t="shared" si="4"/>
        <v>1774.93</v>
      </c>
      <c r="F21" s="28">
        <f t="shared" si="3"/>
        <v>1675.21</v>
      </c>
      <c r="G21" s="28">
        <f t="shared" si="1"/>
        <v>99.72</v>
      </c>
    </row>
    <row r="22" s="4" customFormat="true" ht="20" customHeight="true" spans="1:7">
      <c r="A22" s="21" t="s">
        <v>33</v>
      </c>
      <c r="B22" s="21">
        <v>29.06</v>
      </c>
      <c r="C22" s="22">
        <v>0.85</v>
      </c>
      <c r="D22" s="23">
        <f t="shared" si="2"/>
        <v>775.9</v>
      </c>
      <c r="E22" s="23">
        <f t="shared" si="4"/>
        <v>1422.49</v>
      </c>
      <c r="F22" s="28">
        <f t="shared" si="3"/>
        <v>1342.57</v>
      </c>
      <c r="G22" s="28">
        <f t="shared" si="1"/>
        <v>79.9200000000001</v>
      </c>
    </row>
    <row r="23" s="4" customFormat="true" ht="20" customHeight="true" spans="1:7">
      <c r="A23" s="21" t="s">
        <v>34</v>
      </c>
      <c r="B23" s="21">
        <v>19.83</v>
      </c>
      <c r="C23" s="22">
        <v>0.85</v>
      </c>
      <c r="D23" s="23">
        <f t="shared" si="2"/>
        <v>529.46</v>
      </c>
      <c r="E23" s="23">
        <f t="shared" si="4"/>
        <v>970.68</v>
      </c>
      <c r="F23" s="28">
        <f t="shared" si="3"/>
        <v>916.15</v>
      </c>
      <c r="G23" s="28">
        <f t="shared" si="1"/>
        <v>54.53</v>
      </c>
    </row>
    <row r="24" s="4" customFormat="true" ht="20" customHeight="true" spans="1:7">
      <c r="A24" s="21" t="s">
        <v>35</v>
      </c>
      <c r="B24" s="21">
        <v>19.59</v>
      </c>
      <c r="C24" s="22">
        <v>0.85</v>
      </c>
      <c r="D24" s="23">
        <f t="shared" si="2"/>
        <v>523.05</v>
      </c>
      <c r="E24" s="23">
        <f t="shared" si="4"/>
        <v>958.93</v>
      </c>
      <c r="F24" s="28">
        <f t="shared" si="3"/>
        <v>905.06</v>
      </c>
      <c r="G24" s="28">
        <f t="shared" si="1"/>
        <v>53.87</v>
      </c>
    </row>
    <row r="25" s="4" customFormat="true" ht="20" customHeight="true" spans="1:7">
      <c r="A25" s="21" t="s">
        <v>36</v>
      </c>
      <c r="B25" s="21">
        <v>38.3</v>
      </c>
      <c r="C25" s="22">
        <v>0.85</v>
      </c>
      <c r="D25" s="23">
        <f t="shared" si="2"/>
        <v>1022.61</v>
      </c>
      <c r="E25" s="23">
        <f t="shared" si="4"/>
        <v>1874.79</v>
      </c>
      <c r="F25" s="28">
        <f t="shared" si="3"/>
        <v>1769.46</v>
      </c>
      <c r="G25" s="28">
        <f t="shared" si="1"/>
        <v>105.33</v>
      </c>
    </row>
    <row r="26" s="4" customFormat="true" ht="20" customHeight="true" spans="1:7">
      <c r="A26" s="17" t="s">
        <v>37</v>
      </c>
      <c r="B26" s="18">
        <f>SUM(B27:B37)</f>
        <v>1768.17</v>
      </c>
      <c r="C26" s="19"/>
      <c r="D26" s="20">
        <f>SUM(D27:D37)</f>
        <v>47210.15</v>
      </c>
      <c r="E26" s="20">
        <f>SUM(E27:E37)</f>
        <v>0</v>
      </c>
      <c r="F26" s="20">
        <f>SUM(F27:F37)</f>
        <v>0</v>
      </c>
      <c r="G26" s="20">
        <f>SUM(G27:G37)</f>
        <v>0</v>
      </c>
    </row>
    <row r="27" s="4" customFormat="true" ht="20" customHeight="true" spans="1:7">
      <c r="A27" s="21" t="s">
        <v>38</v>
      </c>
      <c r="B27" s="21">
        <v>114.82</v>
      </c>
      <c r="C27" s="22">
        <v>0.3</v>
      </c>
      <c r="D27" s="23">
        <f t="shared" si="2"/>
        <v>3065.69</v>
      </c>
      <c r="E27" s="23">
        <f t="shared" ref="E27:E37" si="5">ROUND(B27*(C27-0.3)*84,2)</f>
        <v>0</v>
      </c>
      <c r="F27" s="28">
        <f t="shared" si="3"/>
        <v>0</v>
      </c>
      <c r="G27" s="28">
        <f t="shared" si="1"/>
        <v>0</v>
      </c>
    </row>
    <row r="28" s="4" customFormat="true" ht="20" customHeight="true" spans="1:7">
      <c r="A28" s="21" t="s">
        <v>39</v>
      </c>
      <c r="B28" s="21">
        <v>156.23</v>
      </c>
      <c r="C28" s="22">
        <v>0.3</v>
      </c>
      <c r="D28" s="23">
        <f t="shared" si="2"/>
        <v>4171.34</v>
      </c>
      <c r="E28" s="23">
        <f t="shared" si="5"/>
        <v>0</v>
      </c>
      <c r="F28" s="28">
        <f t="shared" si="3"/>
        <v>0</v>
      </c>
      <c r="G28" s="28">
        <f t="shared" si="1"/>
        <v>0</v>
      </c>
    </row>
    <row r="29" s="4" customFormat="true" ht="20" customHeight="true" spans="1:7">
      <c r="A29" s="21" t="s">
        <v>40</v>
      </c>
      <c r="B29" s="21">
        <v>181.41</v>
      </c>
      <c r="C29" s="22">
        <v>0.3</v>
      </c>
      <c r="D29" s="23">
        <f t="shared" si="2"/>
        <v>4843.65</v>
      </c>
      <c r="E29" s="23">
        <f t="shared" si="5"/>
        <v>0</v>
      </c>
      <c r="F29" s="28">
        <f t="shared" si="3"/>
        <v>0</v>
      </c>
      <c r="G29" s="28">
        <f t="shared" si="1"/>
        <v>0</v>
      </c>
    </row>
    <row r="30" s="4" customFormat="true" ht="20" customHeight="true" spans="1:7">
      <c r="A30" s="21" t="s">
        <v>41</v>
      </c>
      <c r="B30" s="21">
        <v>448.29</v>
      </c>
      <c r="C30" s="22">
        <v>0.3</v>
      </c>
      <c r="D30" s="23">
        <f t="shared" si="2"/>
        <v>11969.34</v>
      </c>
      <c r="E30" s="23">
        <f t="shared" si="5"/>
        <v>0</v>
      </c>
      <c r="F30" s="28">
        <f t="shared" si="3"/>
        <v>0</v>
      </c>
      <c r="G30" s="28">
        <f t="shared" si="1"/>
        <v>0</v>
      </c>
    </row>
    <row r="31" s="4" customFormat="true" ht="20" customHeight="true" spans="1:7">
      <c r="A31" s="21" t="s">
        <v>42</v>
      </c>
      <c r="B31" s="21">
        <v>401.53</v>
      </c>
      <c r="C31" s="22">
        <v>0.3</v>
      </c>
      <c r="D31" s="23">
        <f t="shared" si="2"/>
        <v>10720.85</v>
      </c>
      <c r="E31" s="23">
        <f t="shared" si="5"/>
        <v>0</v>
      </c>
      <c r="F31" s="28">
        <f t="shared" si="3"/>
        <v>0</v>
      </c>
      <c r="G31" s="28">
        <f t="shared" si="1"/>
        <v>0</v>
      </c>
    </row>
    <row r="32" s="4" customFormat="true" ht="20" customHeight="true" spans="1:7">
      <c r="A32" s="21" t="s">
        <v>43</v>
      </c>
      <c r="B32" s="21">
        <v>21.54</v>
      </c>
      <c r="C32" s="22">
        <v>0.3</v>
      </c>
      <c r="D32" s="23">
        <f t="shared" si="2"/>
        <v>575.12</v>
      </c>
      <c r="E32" s="23">
        <f t="shared" si="5"/>
        <v>0</v>
      </c>
      <c r="F32" s="28">
        <f t="shared" si="3"/>
        <v>0</v>
      </c>
      <c r="G32" s="28">
        <f t="shared" si="1"/>
        <v>0</v>
      </c>
    </row>
    <row r="33" s="4" customFormat="true" ht="20" customHeight="true" spans="1:7">
      <c r="A33" s="21" t="s">
        <v>44</v>
      </c>
      <c r="B33" s="21">
        <v>253.51</v>
      </c>
      <c r="C33" s="22">
        <v>0.3</v>
      </c>
      <c r="D33" s="23">
        <f t="shared" si="2"/>
        <v>6768.72</v>
      </c>
      <c r="E33" s="23">
        <f t="shared" si="5"/>
        <v>0</v>
      </c>
      <c r="F33" s="28">
        <f t="shared" si="3"/>
        <v>0</v>
      </c>
      <c r="G33" s="28">
        <f t="shared" si="1"/>
        <v>0</v>
      </c>
    </row>
    <row r="34" s="4" customFormat="true" ht="20" customHeight="true" spans="1:7">
      <c r="A34" s="21" t="s">
        <v>45</v>
      </c>
      <c r="B34" s="21">
        <v>56.65</v>
      </c>
      <c r="C34" s="22">
        <v>0.3</v>
      </c>
      <c r="D34" s="23">
        <f t="shared" si="2"/>
        <v>1512.56</v>
      </c>
      <c r="E34" s="23">
        <f t="shared" si="5"/>
        <v>0</v>
      </c>
      <c r="F34" s="28">
        <f t="shared" si="3"/>
        <v>0</v>
      </c>
      <c r="G34" s="28">
        <f t="shared" si="1"/>
        <v>0</v>
      </c>
    </row>
    <row r="35" s="4" customFormat="true" ht="20" customHeight="true" spans="1:7">
      <c r="A35" s="21" t="s">
        <v>46</v>
      </c>
      <c r="B35" s="21">
        <v>111.57</v>
      </c>
      <c r="C35" s="22">
        <v>0.3</v>
      </c>
      <c r="D35" s="23">
        <f t="shared" si="2"/>
        <v>2978.92</v>
      </c>
      <c r="E35" s="23">
        <f t="shared" si="5"/>
        <v>0</v>
      </c>
      <c r="F35" s="28">
        <f t="shared" si="3"/>
        <v>0</v>
      </c>
      <c r="G35" s="28">
        <f t="shared" si="1"/>
        <v>0</v>
      </c>
    </row>
    <row r="36" s="4" customFormat="true" ht="20" customHeight="true" spans="1:7">
      <c r="A36" s="21" t="s">
        <v>47</v>
      </c>
      <c r="B36" s="21">
        <v>15.94</v>
      </c>
      <c r="C36" s="22">
        <v>0.3</v>
      </c>
      <c r="D36" s="23">
        <f t="shared" si="2"/>
        <v>425.6</v>
      </c>
      <c r="E36" s="23">
        <f t="shared" si="5"/>
        <v>0</v>
      </c>
      <c r="F36" s="28">
        <f t="shared" si="3"/>
        <v>0</v>
      </c>
      <c r="G36" s="28">
        <f t="shared" si="1"/>
        <v>0</v>
      </c>
    </row>
    <row r="37" s="4" customFormat="true" ht="20" customHeight="true" spans="1:7">
      <c r="A37" s="21" t="s">
        <v>48</v>
      </c>
      <c r="B37" s="21">
        <v>6.68</v>
      </c>
      <c r="C37" s="22">
        <v>0.3</v>
      </c>
      <c r="D37" s="23">
        <f t="shared" si="2"/>
        <v>178.36</v>
      </c>
      <c r="E37" s="23">
        <f t="shared" si="5"/>
        <v>0</v>
      </c>
      <c r="F37" s="28">
        <f t="shared" si="3"/>
        <v>0</v>
      </c>
      <c r="G37" s="28">
        <f t="shared" si="1"/>
        <v>0</v>
      </c>
    </row>
    <row r="38" s="4" customFormat="true" ht="20" customHeight="true" spans="1:7">
      <c r="A38" s="17" t="s">
        <v>49</v>
      </c>
      <c r="B38" s="18">
        <f>SUM(B39:B42)</f>
        <v>246.66</v>
      </c>
      <c r="C38" s="19"/>
      <c r="D38" s="20">
        <f>SUM(D39:D42)</f>
        <v>6585.82</v>
      </c>
      <c r="E38" s="20">
        <f>SUM(E39:E42)</f>
        <v>0</v>
      </c>
      <c r="F38" s="20">
        <f>SUM(F39:F42)</f>
        <v>0</v>
      </c>
      <c r="G38" s="20">
        <f>SUM(G39:G42)</f>
        <v>0</v>
      </c>
    </row>
    <row r="39" s="4" customFormat="true" ht="20" customHeight="true" spans="1:7">
      <c r="A39" s="21" t="s">
        <v>50</v>
      </c>
      <c r="B39" s="21">
        <v>135.56</v>
      </c>
      <c r="C39" s="22">
        <v>0.3</v>
      </c>
      <c r="D39" s="23">
        <f t="shared" si="2"/>
        <v>3619.45</v>
      </c>
      <c r="E39" s="23">
        <f t="shared" ref="E39:E42" si="6">ROUND(B39*(C39-0.3)*84,2)</f>
        <v>0</v>
      </c>
      <c r="F39" s="28">
        <f t="shared" si="3"/>
        <v>0</v>
      </c>
      <c r="G39" s="28">
        <f t="shared" ref="G39:G70" si="7">E39-F39</f>
        <v>0</v>
      </c>
    </row>
    <row r="40" s="4" customFormat="true" ht="20" customHeight="true" spans="1:7">
      <c r="A40" s="21" t="s">
        <v>51</v>
      </c>
      <c r="B40" s="21">
        <v>61.49</v>
      </c>
      <c r="C40" s="22">
        <v>0.3</v>
      </c>
      <c r="D40" s="23">
        <f t="shared" si="2"/>
        <v>1641.78</v>
      </c>
      <c r="E40" s="23">
        <f t="shared" si="6"/>
        <v>0</v>
      </c>
      <c r="F40" s="28">
        <f t="shared" si="3"/>
        <v>0</v>
      </c>
      <c r="G40" s="28">
        <f t="shared" si="7"/>
        <v>0</v>
      </c>
    </row>
    <row r="41" s="4" customFormat="true" ht="20" customHeight="true" spans="1:7">
      <c r="A41" s="21" t="s">
        <v>52</v>
      </c>
      <c r="B41" s="21">
        <v>45.16</v>
      </c>
      <c r="C41" s="22">
        <v>0.3</v>
      </c>
      <c r="D41" s="23">
        <f t="shared" ref="D41:D72" si="8">ROUND(B41*89*0.3,2)</f>
        <v>1205.77</v>
      </c>
      <c r="E41" s="23">
        <f t="shared" si="6"/>
        <v>0</v>
      </c>
      <c r="F41" s="28">
        <f t="shared" ref="F41:F72" si="9">ROUND((B41*84*C41)-(B41*84*0.3),2)</f>
        <v>0</v>
      </c>
      <c r="G41" s="28">
        <f t="shared" si="7"/>
        <v>0</v>
      </c>
    </row>
    <row r="42" s="4" customFormat="true" ht="20" customHeight="true" spans="1:7">
      <c r="A42" s="21" t="s">
        <v>53</v>
      </c>
      <c r="B42" s="21">
        <v>4.45</v>
      </c>
      <c r="C42" s="22">
        <v>0.3</v>
      </c>
      <c r="D42" s="23">
        <f t="shared" si="8"/>
        <v>118.82</v>
      </c>
      <c r="E42" s="23">
        <f t="shared" si="6"/>
        <v>0</v>
      </c>
      <c r="F42" s="28">
        <f t="shared" si="9"/>
        <v>0</v>
      </c>
      <c r="G42" s="28">
        <f t="shared" si="7"/>
        <v>0</v>
      </c>
    </row>
    <row r="43" s="4" customFormat="true" ht="20" customHeight="true" spans="1:7">
      <c r="A43" s="17" t="s">
        <v>54</v>
      </c>
      <c r="B43" s="18">
        <f>SUM(B44:B49)</f>
        <v>546.58</v>
      </c>
      <c r="C43" s="19"/>
      <c r="D43" s="20">
        <f>SUM(D44:D49)</f>
        <v>14593.69</v>
      </c>
      <c r="E43" s="20">
        <f>SUM(E44:E49)</f>
        <v>30627.66</v>
      </c>
      <c r="F43" s="20">
        <f>SUM(F44:F49)</f>
        <v>28907</v>
      </c>
      <c r="G43" s="20">
        <f>SUM(G44:G49)</f>
        <v>1720.66</v>
      </c>
    </row>
    <row r="44" s="4" customFormat="true" ht="20" customHeight="true" spans="1:7">
      <c r="A44" s="21" t="s">
        <v>55</v>
      </c>
      <c r="B44" s="21">
        <v>64.17</v>
      </c>
      <c r="C44" s="22">
        <v>0.85</v>
      </c>
      <c r="D44" s="23">
        <f t="shared" si="8"/>
        <v>1713.34</v>
      </c>
      <c r="E44" s="23">
        <f t="shared" ref="E44:E49" si="10">ROUND(B44*(C44-0.3)*89,2)</f>
        <v>3141.12</v>
      </c>
      <c r="F44" s="28">
        <f t="shared" si="9"/>
        <v>2964.65</v>
      </c>
      <c r="G44" s="28">
        <f t="shared" si="7"/>
        <v>176.47</v>
      </c>
    </row>
    <row r="45" s="4" customFormat="true" ht="20" customHeight="true" spans="1:7">
      <c r="A45" s="21" t="s">
        <v>56</v>
      </c>
      <c r="B45" s="21">
        <v>77.66</v>
      </c>
      <c r="C45" s="22">
        <v>0.85</v>
      </c>
      <c r="D45" s="23">
        <f t="shared" si="8"/>
        <v>2073.52</v>
      </c>
      <c r="E45" s="23">
        <f t="shared" si="10"/>
        <v>3801.46</v>
      </c>
      <c r="F45" s="28">
        <f t="shared" si="9"/>
        <v>3587.89</v>
      </c>
      <c r="G45" s="28">
        <f t="shared" si="7"/>
        <v>213.57</v>
      </c>
    </row>
    <row r="46" s="4" customFormat="true" ht="20" customHeight="true" spans="1:7">
      <c r="A46" s="21" t="s">
        <v>57</v>
      </c>
      <c r="B46" s="21">
        <v>27</v>
      </c>
      <c r="C46" s="22">
        <v>0.85</v>
      </c>
      <c r="D46" s="23">
        <f t="shared" si="8"/>
        <v>720.9</v>
      </c>
      <c r="E46" s="23">
        <f t="shared" si="10"/>
        <v>1321.65</v>
      </c>
      <c r="F46" s="28">
        <f t="shared" si="9"/>
        <v>1247.4</v>
      </c>
      <c r="G46" s="28">
        <f t="shared" si="7"/>
        <v>74.25</v>
      </c>
    </row>
    <row r="47" s="4" customFormat="true" ht="20" customHeight="true" spans="1:7">
      <c r="A47" s="21" t="s">
        <v>58</v>
      </c>
      <c r="B47" s="21">
        <v>166.17</v>
      </c>
      <c r="C47" s="22">
        <v>1</v>
      </c>
      <c r="D47" s="23">
        <f t="shared" si="8"/>
        <v>4436.74</v>
      </c>
      <c r="E47" s="23">
        <f t="shared" si="10"/>
        <v>10352.39</v>
      </c>
      <c r="F47" s="28">
        <f t="shared" si="9"/>
        <v>9770.8</v>
      </c>
      <c r="G47" s="28">
        <f t="shared" si="7"/>
        <v>581.59</v>
      </c>
    </row>
    <row r="48" s="4" customFormat="true" ht="20" customHeight="true" spans="1:7">
      <c r="A48" s="21" t="s">
        <v>59</v>
      </c>
      <c r="B48" s="21">
        <v>123.91</v>
      </c>
      <c r="C48" s="22">
        <v>1</v>
      </c>
      <c r="D48" s="23">
        <f t="shared" si="8"/>
        <v>3308.4</v>
      </c>
      <c r="E48" s="23">
        <f t="shared" si="10"/>
        <v>7719.59</v>
      </c>
      <c r="F48" s="28">
        <f t="shared" si="9"/>
        <v>7285.91</v>
      </c>
      <c r="G48" s="28">
        <f t="shared" si="7"/>
        <v>433.68</v>
      </c>
    </row>
    <row r="49" s="4" customFormat="true" ht="20" customHeight="true" spans="1:7">
      <c r="A49" s="21" t="s">
        <v>60</v>
      </c>
      <c r="B49" s="21">
        <v>87.67</v>
      </c>
      <c r="C49" s="22">
        <v>0.85</v>
      </c>
      <c r="D49" s="23">
        <f t="shared" si="8"/>
        <v>2340.79</v>
      </c>
      <c r="E49" s="23">
        <f t="shared" si="10"/>
        <v>4291.45</v>
      </c>
      <c r="F49" s="28">
        <f t="shared" si="9"/>
        <v>4050.35</v>
      </c>
      <c r="G49" s="28">
        <f t="shared" si="7"/>
        <v>241.1</v>
      </c>
    </row>
    <row r="50" s="4" customFormat="true" ht="20" customHeight="true" spans="1:7">
      <c r="A50" s="17" t="s">
        <v>61</v>
      </c>
      <c r="B50" s="18">
        <f>SUM(B51:B55)</f>
        <v>961.26</v>
      </c>
      <c r="C50" s="19"/>
      <c r="D50" s="20">
        <f>SUM(D51:D55)</f>
        <v>25665.64</v>
      </c>
      <c r="E50" s="20">
        <f>SUM(E51:E55)</f>
        <v>0</v>
      </c>
      <c r="F50" s="20">
        <f>SUM(F51:F55)</f>
        <v>0</v>
      </c>
      <c r="G50" s="20">
        <f>SUM(G51:G55)</f>
        <v>0</v>
      </c>
    </row>
    <row r="51" s="4" customFormat="true" ht="20" customHeight="true" spans="1:7">
      <c r="A51" s="21" t="s">
        <v>62</v>
      </c>
      <c r="B51" s="21">
        <v>134.27</v>
      </c>
      <c r="C51" s="22">
        <v>0.3</v>
      </c>
      <c r="D51" s="23">
        <f t="shared" si="8"/>
        <v>3585.01</v>
      </c>
      <c r="E51" s="23">
        <f t="shared" ref="E51:E55" si="11">ROUND(B51*(C51-0.3)*84,2)</f>
        <v>0</v>
      </c>
      <c r="F51" s="28">
        <f t="shared" si="9"/>
        <v>0</v>
      </c>
      <c r="G51" s="28">
        <f t="shared" si="7"/>
        <v>0</v>
      </c>
    </row>
    <row r="52" s="4" customFormat="true" ht="20" customHeight="true" spans="1:7">
      <c r="A52" s="21" t="s">
        <v>63</v>
      </c>
      <c r="B52" s="21">
        <v>371.93</v>
      </c>
      <c r="C52" s="22">
        <v>0.3</v>
      </c>
      <c r="D52" s="23">
        <f t="shared" si="8"/>
        <v>9930.53</v>
      </c>
      <c r="E52" s="23">
        <f t="shared" si="11"/>
        <v>0</v>
      </c>
      <c r="F52" s="28">
        <f t="shared" si="9"/>
        <v>0</v>
      </c>
      <c r="G52" s="28">
        <f t="shared" si="7"/>
        <v>0</v>
      </c>
    </row>
    <row r="53" s="4" customFormat="true" ht="20" customHeight="true" spans="1:7">
      <c r="A53" s="21" t="s">
        <v>64</v>
      </c>
      <c r="B53" s="21">
        <v>326.94</v>
      </c>
      <c r="C53" s="22">
        <v>0.3</v>
      </c>
      <c r="D53" s="23">
        <f t="shared" si="8"/>
        <v>8729.3</v>
      </c>
      <c r="E53" s="23">
        <f t="shared" si="11"/>
        <v>0</v>
      </c>
      <c r="F53" s="28">
        <f t="shared" si="9"/>
        <v>0</v>
      </c>
      <c r="G53" s="28">
        <f t="shared" si="7"/>
        <v>0</v>
      </c>
    </row>
    <row r="54" s="4" customFormat="true" ht="20" customHeight="true" spans="1:7">
      <c r="A54" s="21" t="s">
        <v>65</v>
      </c>
      <c r="B54" s="21">
        <v>80.92</v>
      </c>
      <c r="C54" s="22">
        <v>0.3</v>
      </c>
      <c r="D54" s="23">
        <f t="shared" si="8"/>
        <v>2160.56</v>
      </c>
      <c r="E54" s="23">
        <f t="shared" si="11"/>
        <v>0</v>
      </c>
      <c r="F54" s="28">
        <f t="shared" si="9"/>
        <v>0</v>
      </c>
      <c r="G54" s="28">
        <f t="shared" si="7"/>
        <v>0</v>
      </c>
    </row>
    <row r="55" s="4" customFormat="true" ht="20" customHeight="true" spans="1:7">
      <c r="A55" s="21" t="s">
        <v>66</v>
      </c>
      <c r="B55" s="21">
        <v>47.2</v>
      </c>
      <c r="C55" s="22">
        <v>0.3</v>
      </c>
      <c r="D55" s="23">
        <f t="shared" si="8"/>
        <v>1260.24</v>
      </c>
      <c r="E55" s="23">
        <f t="shared" si="11"/>
        <v>0</v>
      </c>
      <c r="F55" s="28">
        <f t="shared" si="9"/>
        <v>0</v>
      </c>
      <c r="G55" s="28">
        <f t="shared" si="7"/>
        <v>0</v>
      </c>
    </row>
    <row r="56" s="4" customFormat="true" ht="20" customHeight="true" spans="1:7">
      <c r="A56" s="17" t="s">
        <v>67</v>
      </c>
      <c r="B56" s="18">
        <f>SUM(B57:B63)</f>
        <v>483.51</v>
      </c>
      <c r="C56" s="19"/>
      <c r="D56" s="20">
        <f>SUM(D57:D63)</f>
        <v>12909.73</v>
      </c>
      <c r="E56" s="20">
        <f>SUM(E57:E63)</f>
        <v>8347.27</v>
      </c>
      <c r="F56" s="20">
        <f>SUM(F57:F63)</f>
        <v>7878.32</v>
      </c>
      <c r="G56" s="20">
        <f>SUM(G57:G63)</f>
        <v>468.95</v>
      </c>
    </row>
    <row r="57" s="4" customFormat="true" ht="20" customHeight="true" spans="1:7">
      <c r="A57" s="21" t="s">
        <v>68</v>
      </c>
      <c r="B57" s="21">
        <v>86.57</v>
      </c>
      <c r="C57" s="22">
        <v>0.3</v>
      </c>
      <c r="D57" s="23">
        <f t="shared" si="8"/>
        <v>2311.42</v>
      </c>
      <c r="E57" s="23">
        <f t="shared" ref="E57:E63" si="12">ROUND(B57*(C57-0.3)*84,2)</f>
        <v>0</v>
      </c>
      <c r="F57" s="28">
        <f t="shared" si="9"/>
        <v>0</v>
      </c>
      <c r="G57" s="28">
        <f t="shared" si="7"/>
        <v>0</v>
      </c>
    </row>
    <row r="58" s="4" customFormat="true" ht="20" customHeight="true" spans="1:7">
      <c r="A58" s="21" t="s">
        <v>69</v>
      </c>
      <c r="B58" s="21">
        <v>37.47</v>
      </c>
      <c r="C58" s="22">
        <v>0.3</v>
      </c>
      <c r="D58" s="23">
        <f t="shared" si="8"/>
        <v>1000.45</v>
      </c>
      <c r="E58" s="23">
        <f t="shared" si="12"/>
        <v>0</v>
      </c>
      <c r="F58" s="28">
        <f t="shared" si="9"/>
        <v>0</v>
      </c>
      <c r="G58" s="28">
        <f t="shared" si="7"/>
        <v>0</v>
      </c>
    </row>
    <row r="59" s="4" customFormat="true" ht="20" customHeight="true" spans="1:7">
      <c r="A59" s="21" t="s">
        <v>70</v>
      </c>
      <c r="B59" s="21">
        <v>91.5</v>
      </c>
      <c r="C59" s="22">
        <v>0.3</v>
      </c>
      <c r="D59" s="23">
        <f t="shared" si="8"/>
        <v>2443.05</v>
      </c>
      <c r="E59" s="23">
        <f t="shared" si="12"/>
        <v>0</v>
      </c>
      <c r="F59" s="28">
        <f t="shared" si="9"/>
        <v>0</v>
      </c>
      <c r="G59" s="28">
        <f t="shared" si="7"/>
        <v>0</v>
      </c>
    </row>
    <row r="60" s="4" customFormat="true" ht="20" customHeight="true" spans="1:7">
      <c r="A60" s="21" t="s">
        <v>71</v>
      </c>
      <c r="B60" s="21">
        <v>90.61</v>
      </c>
      <c r="C60" s="22">
        <v>0.65</v>
      </c>
      <c r="D60" s="23">
        <f t="shared" si="8"/>
        <v>2419.29</v>
      </c>
      <c r="E60" s="23">
        <f>ROUND(B60*(C60-0.3)*89,2)</f>
        <v>2822.5</v>
      </c>
      <c r="F60" s="28">
        <f t="shared" si="9"/>
        <v>2663.93</v>
      </c>
      <c r="G60" s="28">
        <f t="shared" si="7"/>
        <v>158.57</v>
      </c>
    </row>
    <row r="61" s="4" customFormat="true" ht="20" customHeight="true" spans="1:7">
      <c r="A61" s="21" t="s">
        <v>72</v>
      </c>
      <c r="B61" s="21">
        <v>75.07</v>
      </c>
      <c r="C61" s="22">
        <v>0.65</v>
      </c>
      <c r="D61" s="23">
        <f t="shared" si="8"/>
        <v>2004.37</v>
      </c>
      <c r="E61" s="23">
        <f>ROUND(B61*(C61-0.3)*89,2)</f>
        <v>2338.43</v>
      </c>
      <c r="F61" s="28">
        <f t="shared" si="9"/>
        <v>2207.06</v>
      </c>
      <c r="G61" s="28">
        <f t="shared" si="7"/>
        <v>131.37</v>
      </c>
    </row>
    <row r="62" s="4" customFormat="true" ht="20" customHeight="true" spans="1:7">
      <c r="A62" s="21" t="s">
        <v>73</v>
      </c>
      <c r="B62" s="21">
        <v>53.84</v>
      </c>
      <c r="C62" s="22">
        <v>0.65</v>
      </c>
      <c r="D62" s="23">
        <f t="shared" si="8"/>
        <v>1437.53</v>
      </c>
      <c r="E62" s="23">
        <f>ROUND(B62*(C62-0.3)*89,2)</f>
        <v>1677.12</v>
      </c>
      <c r="F62" s="28">
        <f t="shared" si="9"/>
        <v>1582.9</v>
      </c>
      <c r="G62" s="28">
        <f t="shared" si="7"/>
        <v>94.2199999999998</v>
      </c>
    </row>
    <row r="63" s="4" customFormat="true" ht="20" customHeight="true" spans="1:7">
      <c r="A63" s="21" t="s">
        <v>74</v>
      </c>
      <c r="B63" s="21">
        <v>48.45</v>
      </c>
      <c r="C63" s="22">
        <v>0.65</v>
      </c>
      <c r="D63" s="23">
        <f t="shared" si="8"/>
        <v>1293.62</v>
      </c>
      <c r="E63" s="23">
        <f>ROUND(B63*(C63-0.3)*89,2)</f>
        <v>1509.22</v>
      </c>
      <c r="F63" s="28">
        <f t="shared" si="9"/>
        <v>1424.43</v>
      </c>
      <c r="G63" s="28">
        <f t="shared" si="7"/>
        <v>84.79</v>
      </c>
    </row>
    <row r="64" s="4" customFormat="true" ht="20" customHeight="true" spans="1:7">
      <c r="A64" s="17" t="s">
        <v>75</v>
      </c>
      <c r="B64" s="18">
        <f>SUM(B65:B70)</f>
        <v>370.37</v>
      </c>
      <c r="C64" s="19"/>
      <c r="D64" s="20">
        <f>SUM(D65:D70)</f>
        <v>9888.87</v>
      </c>
      <c r="E64" s="20">
        <f>SUM(E65:E70)</f>
        <v>18129.6</v>
      </c>
      <c r="F64" s="20">
        <f>SUM(F65:F70)</f>
        <v>17111.09</v>
      </c>
      <c r="G64" s="20">
        <f>SUM(G65:G70)</f>
        <v>1018.51</v>
      </c>
    </row>
    <row r="65" s="4" customFormat="true" ht="20" customHeight="true" spans="1:7">
      <c r="A65" s="21" t="s">
        <v>76</v>
      </c>
      <c r="B65" s="21">
        <v>42.56</v>
      </c>
      <c r="C65" s="22">
        <v>0.85</v>
      </c>
      <c r="D65" s="23">
        <f t="shared" si="8"/>
        <v>1136.35</v>
      </c>
      <c r="E65" s="23">
        <f t="shared" ref="E65:E70" si="13">ROUND(B65*(C65-0.3)*89,2)</f>
        <v>2083.31</v>
      </c>
      <c r="F65" s="28">
        <f t="shared" si="9"/>
        <v>1966.27</v>
      </c>
      <c r="G65" s="28">
        <f t="shared" si="7"/>
        <v>117.04</v>
      </c>
    </row>
    <row r="66" s="4" customFormat="true" ht="20" customHeight="true" spans="1:7">
      <c r="A66" s="21" t="s">
        <v>77</v>
      </c>
      <c r="B66" s="21">
        <v>66.31</v>
      </c>
      <c r="C66" s="22">
        <v>0.85</v>
      </c>
      <c r="D66" s="23">
        <f t="shared" si="8"/>
        <v>1770.48</v>
      </c>
      <c r="E66" s="23">
        <f t="shared" si="13"/>
        <v>3245.87</v>
      </c>
      <c r="F66" s="28">
        <f t="shared" si="9"/>
        <v>3063.52</v>
      </c>
      <c r="G66" s="28">
        <f t="shared" si="7"/>
        <v>182.35</v>
      </c>
    </row>
    <row r="67" s="4" customFormat="true" ht="20" customHeight="true" spans="1:7">
      <c r="A67" s="21" t="s">
        <v>78</v>
      </c>
      <c r="B67" s="21">
        <v>34.13</v>
      </c>
      <c r="C67" s="22">
        <v>0.85</v>
      </c>
      <c r="D67" s="23">
        <f t="shared" si="8"/>
        <v>911.27</v>
      </c>
      <c r="E67" s="23">
        <f t="shared" si="13"/>
        <v>1670.66</v>
      </c>
      <c r="F67" s="28">
        <f t="shared" si="9"/>
        <v>1576.81</v>
      </c>
      <c r="G67" s="28">
        <f t="shared" si="7"/>
        <v>93.8500000000001</v>
      </c>
    </row>
    <row r="68" s="4" customFormat="true" ht="20" customHeight="true" spans="1:7">
      <c r="A68" s="21" t="s">
        <v>79</v>
      </c>
      <c r="B68" s="21">
        <v>53.52</v>
      </c>
      <c r="C68" s="22">
        <v>0.85</v>
      </c>
      <c r="D68" s="23">
        <f t="shared" si="8"/>
        <v>1428.98</v>
      </c>
      <c r="E68" s="23">
        <f t="shared" si="13"/>
        <v>2619.8</v>
      </c>
      <c r="F68" s="28">
        <f t="shared" si="9"/>
        <v>2472.62</v>
      </c>
      <c r="G68" s="28">
        <f t="shared" si="7"/>
        <v>147.18</v>
      </c>
    </row>
    <row r="69" s="4" customFormat="true" ht="20" customHeight="true" spans="1:7">
      <c r="A69" s="21" t="s">
        <v>80</v>
      </c>
      <c r="B69" s="21">
        <v>82.79</v>
      </c>
      <c r="C69" s="22">
        <v>0.85</v>
      </c>
      <c r="D69" s="23">
        <f t="shared" si="8"/>
        <v>2210.49</v>
      </c>
      <c r="E69" s="23">
        <f t="shared" si="13"/>
        <v>4052.57</v>
      </c>
      <c r="F69" s="28">
        <f t="shared" si="9"/>
        <v>3824.9</v>
      </c>
      <c r="G69" s="28">
        <f t="shared" si="7"/>
        <v>227.67</v>
      </c>
    </row>
    <row r="70" s="4" customFormat="true" ht="20" customHeight="true" spans="1:7">
      <c r="A70" s="21" t="s">
        <v>81</v>
      </c>
      <c r="B70" s="21">
        <v>91.06</v>
      </c>
      <c r="C70" s="22">
        <v>0.85</v>
      </c>
      <c r="D70" s="23">
        <f t="shared" si="8"/>
        <v>2431.3</v>
      </c>
      <c r="E70" s="23">
        <f t="shared" si="13"/>
        <v>4457.39</v>
      </c>
      <c r="F70" s="28">
        <f t="shared" si="9"/>
        <v>4206.97</v>
      </c>
      <c r="G70" s="28">
        <f t="shared" si="7"/>
        <v>250.42</v>
      </c>
    </row>
    <row r="71" s="4" customFormat="true" ht="20" customHeight="true" spans="1:7">
      <c r="A71" s="17" t="s">
        <v>82</v>
      </c>
      <c r="B71" s="18">
        <f>SUM(B72:B74)</f>
        <v>358.84</v>
      </c>
      <c r="C71" s="19"/>
      <c r="D71" s="20">
        <f>SUM(D72:D74)</f>
        <v>9581.03</v>
      </c>
      <c r="E71" s="20">
        <f>SUM(E72:E74)</f>
        <v>17565.22</v>
      </c>
      <c r="F71" s="20">
        <f>SUM(F72:F74)</f>
        <v>16578.4</v>
      </c>
      <c r="G71" s="20">
        <f>SUM(G72:G74)</f>
        <v>986.82</v>
      </c>
    </row>
    <row r="72" s="4" customFormat="true" ht="20" customHeight="true" spans="1:7">
      <c r="A72" s="21" t="s">
        <v>83</v>
      </c>
      <c r="B72" s="21">
        <v>105.25</v>
      </c>
      <c r="C72" s="22">
        <v>0.85</v>
      </c>
      <c r="D72" s="23">
        <f t="shared" si="8"/>
        <v>2810.18</v>
      </c>
      <c r="E72" s="23">
        <f>ROUND(B72*(C72-0.3)*89,2)</f>
        <v>5151.99</v>
      </c>
      <c r="F72" s="28">
        <f t="shared" si="9"/>
        <v>4862.55</v>
      </c>
      <c r="G72" s="28">
        <f t="shared" ref="G71:G102" si="14">E72-F72</f>
        <v>289.44</v>
      </c>
    </row>
    <row r="73" s="4" customFormat="true" ht="20" customHeight="true" spans="1:7">
      <c r="A73" s="21" t="s">
        <v>84</v>
      </c>
      <c r="B73" s="21">
        <v>151.37</v>
      </c>
      <c r="C73" s="22">
        <v>0.85</v>
      </c>
      <c r="D73" s="23">
        <f t="shared" ref="D73:D104" si="15">ROUND(B73*89*0.3,2)</f>
        <v>4041.58</v>
      </c>
      <c r="E73" s="23">
        <f>ROUND(B73*(C73-0.3)*89,2)</f>
        <v>7409.56</v>
      </c>
      <c r="F73" s="28">
        <f t="shared" ref="F73:F104" si="16">ROUND((B73*84*C73)-(B73*84*0.3),2)</f>
        <v>6993.29</v>
      </c>
      <c r="G73" s="28">
        <f t="shared" si="14"/>
        <v>416.27</v>
      </c>
    </row>
    <row r="74" s="4" customFormat="true" ht="20" customHeight="true" spans="1:7">
      <c r="A74" s="21" t="s">
        <v>85</v>
      </c>
      <c r="B74" s="21">
        <v>102.22</v>
      </c>
      <c r="C74" s="22">
        <v>0.85</v>
      </c>
      <c r="D74" s="23">
        <f t="shared" si="15"/>
        <v>2729.27</v>
      </c>
      <c r="E74" s="23">
        <f>ROUND(B74*(C74-0.3)*89,2)</f>
        <v>5003.67</v>
      </c>
      <c r="F74" s="28">
        <f t="shared" si="16"/>
        <v>4722.56</v>
      </c>
      <c r="G74" s="28">
        <f t="shared" si="14"/>
        <v>281.11</v>
      </c>
    </row>
    <row r="75" s="4" customFormat="true" ht="20" customHeight="true" spans="1:7">
      <c r="A75" s="17" t="s">
        <v>86</v>
      </c>
      <c r="B75" s="18">
        <f>SUM(B76:B79)</f>
        <v>220.94</v>
      </c>
      <c r="C75" s="19"/>
      <c r="D75" s="20">
        <f>SUM(D76:D79)</f>
        <v>5899.09</v>
      </c>
      <c r="E75" s="20">
        <f>SUM(E76:E79)</f>
        <v>6882.28</v>
      </c>
      <c r="F75" s="20">
        <f>SUM(F76:F79)</f>
        <v>6495.64</v>
      </c>
      <c r="G75" s="20">
        <f>SUM(G76:G79)</f>
        <v>386.64</v>
      </c>
    </row>
    <row r="76" s="4" customFormat="true" ht="20" customHeight="true" spans="1:7">
      <c r="A76" s="21" t="s">
        <v>87</v>
      </c>
      <c r="B76" s="21">
        <v>61.06</v>
      </c>
      <c r="C76" s="22">
        <v>0.65</v>
      </c>
      <c r="D76" s="23">
        <f t="shared" si="15"/>
        <v>1630.3</v>
      </c>
      <c r="E76" s="23">
        <f>ROUND(B76*(C76-0.3)*89,2)</f>
        <v>1902.02</v>
      </c>
      <c r="F76" s="28">
        <f t="shared" si="16"/>
        <v>1795.16</v>
      </c>
      <c r="G76" s="28">
        <f t="shared" si="14"/>
        <v>106.86</v>
      </c>
    </row>
    <row r="77" s="4" customFormat="true" ht="20" customHeight="true" spans="1:7">
      <c r="A77" s="21" t="s">
        <v>88</v>
      </c>
      <c r="B77" s="21">
        <v>21.07</v>
      </c>
      <c r="C77" s="22">
        <v>0.65</v>
      </c>
      <c r="D77" s="23">
        <f t="shared" si="15"/>
        <v>562.57</v>
      </c>
      <c r="E77" s="23">
        <f>ROUND(B77*(C77-0.3)*89,2)</f>
        <v>656.33</v>
      </c>
      <c r="F77" s="28">
        <f t="shared" si="16"/>
        <v>619.46</v>
      </c>
      <c r="G77" s="28">
        <f t="shared" si="14"/>
        <v>36.87</v>
      </c>
    </row>
    <row r="78" s="4" customFormat="true" ht="20" customHeight="true" spans="1:7">
      <c r="A78" s="21" t="s">
        <v>89</v>
      </c>
      <c r="B78" s="21">
        <v>74.19</v>
      </c>
      <c r="C78" s="22">
        <v>0.65</v>
      </c>
      <c r="D78" s="23">
        <f t="shared" si="15"/>
        <v>1980.87</v>
      </c>
      <c r="E78" s="23">
        <f>ROUND(B78*(C78-0.3)*89,2)</f>
        <v>2311.02</v>
      </c>
      <c r="F78" s="28">
        <f t="shared" si="16"/>
        <v>2181.19</v>
      </c>
      <c r="G78" s="28">
        <f t="shared" si="14"/>
        <v>129.83</v>
      </c>
    </row>
    <row r="79" s="4" customFormat="true" ht="20" customHeight="true" spans="1:7">
      <c r="A79" s="21" t="s">
        <v>90</v>
      </c>
      <c r="B79" s="21">
        <v>64.62</v>
      </c>
      <c r="C79" s="22">
        <v>0.65</v>
      </c>
      <c r="D79" s="23">
        <f t="shared" si="15"/>
        <v>1725.35</v>
      </c>
      <c r="E79" s="23">
        <f>ROUND(B79*(C79-0.3)*89,2)</f>
        <v>2012.91</v>
      </c>
      <c r="F79" s="28">
        <f t="shared" si="16"/>
        <v>1899.83</v>
      </c>
      <c r="G79" s="28">
        <f t="shared" si="14"/>
        <v>113.08</v>
      </c>
    </row>
    <row r="80" s="4" customFormat="true" ht="20" customHeight="true" spans="1:7">
      <c r="A80" s="17" t="s">
        <v>91</v>
      </c>
      <c r="B80" s="18">
        <f>SUM(B81:B84)</f>
        <v>485.4</v>
      </c>
      <c r="C80" s="19"/>
      <c r="D80" s="20">
        <f>SUM(D81:D84)</f>
        <v>12960.18</v>
      </c>
      <c r="E80" s="20">
        <f>SUM(E81:E84)</f>
        <v>18864.8</v>
      </c>
      <c r="F80" s="20">
        <f>SUM(F81:F84)</f>
        <v>17804.98</v>
      </c>
      <c r="G80" s="20">
        <f>SUM(G81:G84)</f>
        <v>1059.82</v>
      </c>
    </row>
    <row r="81" s="4" customFormat="true" ht="20" customHeight="true" spans="1:7">
      <c r="A81" s="21" t="s">
        <v>92</v>
      </c>
      <c r="B81" s="21">
        <v>209.99</v>
      </c>
      <c r="C81" s="22">
        <v>0.65</v>
      </c>
      <c r="D81" s="23">
        <f t="shared" si="15"/>
        <v>5606.73</v>
      </c>
      <c r="E81" s="23">
        <f>ROUND(B81*(C81-0.3)*89,2)</f>
        <v>6541.19</v>
      </c>
      <c r="F81" s="28">
        <f t="shared" si="16"/>
        <v>6173.71</v>
      </c>
      <c r="G81" s="28">
        <f t="shared" si="14"/>
        <v>367.48</v>
      </c>
    </row>
    <row r="82" s="4" customFormat="true" ht="20" customHeight="true" spans="1:7">
      <c r="A82" s="21" t="s">
        <v>93</v>
      </c>
      <c r="B82" s="21">
        <v>141.51</v>
      </c>
      <c r="C82" s="22">
        <v>0.65</v>
      </c>
      <c r="D82" s="23">
        <f t="shared" si="15"/>
        <v>3778.32</v>
      </c>
      <c r="E82" s="23">
        <f>ROUND(B82*(C82-0.3)*89,2)</f>
        <v>4408.04</v>
      </c>
      <c r="F82" s="28">
        <f t="shared" si="16"/>
        <v>4160.39</v>
      </c>
      <c r="G82" s="28">
        <f t="shared" si="14"/>
        <v>247.65</v>
      </c>
    </row>
    <row r="83" s="4" customFormat="true" ht="20" customHeight="true" spans="1:7">
      <c r="A83" s="21" t="s">
        <v>94</v>
      </c>
      <c r="B83" s="21">
        <v>101.96</v>
      </c>
      <c r="C83" s="22">
        <v>1</v>
      </c>
      <c r="D83" s="23">
        <f t="shared" si="15"/>
        <v>2722.33</v>
      </c>
      <c r="E83" s="23">
        <f>ROUND(B83*(C83-0.3)*89,2)</f>
        <v>6352.11</v>
      </c>
      <c r="F83" s="28">
        <f t="shared" si="16"/>
        <v>5995.25</v>
      </c>
      <c r="G83" s="28">
        <f t="shared" si="14"/>
        <v>356.86</v>
      </c>
    </row>
    <row r="84" s="4" customFormat="true" ht="20" customHeight="true" spans="1:7">
      <c r="A84" s="21" t="s">
        <v>95</v>
      </c>
      <c r="B84" s="21">
        <v>31.94</v>
      </c>
      <c r="C84" s="22">
        <v>0.85</v>
      </c>
      <c r="D84" s="23">
        <f t="shared" si="15"/>
        <v>852.8</v>
      </c>
      <c r="E84" s="23">
        <f>ROUND(B84*(C84-0.3)*89,2)</f>
        <v>1563.46</v>
      </c>
      <c r="F84" s="28">
        <f t="shared" si="16"/>
        <v>1475.63</v>
      </c>
      <c r="G84" s="28">
        <f t="shared" si="14"/>
        <v>87.8299999999999</v>
      </c>
    </row>
    <row r="85" s="4" customFormat="true" ht="20" customHeight="true" spans="1:7">
      <c r="A85" s="17" t="s">
        <v>96</v>
      </c>
      <c r="B85" s="18">
        <f>SUM(B86:B89)</f>
        <v>136.75</v>
      </c>
      <c r="C85" s="19"/>
      <c r="D85" s="20">
        <f>SUM(D86:D89)</f>
        <v>3651.23</v>
      </c>
      <c r="E85" s="20">
        <f>SUM(E86:E89)</f>
        <v>8519.53</v>
      </c>
      <c r="F85" s="20">
        <f>SUM(F86:F89)</f>
        <v>8040.91</v>
      </c>
      <c r="G85" s="20">
        <f>SUM(G86:G89)</f>
        <v>478.62</v>
      </c>
    </row>
    <row r="86" s="4" customFormat="true" ht="20" customHeight="true" spans="1:7">
      <c r="A86" s="21" t="s">
        <v>97</v>
      </c>
      <c r="B86" s="21">
        <v>43.71</v>
      </c>
      <c r="C86" s="22">
        <v>1</v>
      </c>
      <c r="D86" s="23">
        <f t="shared" si="15"/>
        <v>1167.06</v>
      </c>
      <c r="E86" s="23">
        <f>ROUND(B86*(C86-0.3)*89,2)</f>
        <v>2723.13</v>
      </c>
      <c r="F86" s="28">
        <f t="shared" si="16"/>
        <v>2570.15</v>
      </c>
      <c r="G86" s="28">
        <f t="shared" si="14"/>
        <v>152.98</v>
      </c>
    </row>
    <row r="87" s="4" customFormat="true" ht="20" customHeight="true" spans="1:7">
      <c r="A87" s="21" t="s">
        <v>98</v>
      </c>
      <c r="B87" s="21">
        <v>55.72</v>
      </c>
      <c r="C87" s="22">
        <v>1</v>
      </c>
      <c r="D87" s="23">
        <f t="shared" si="15"/>
        <v>1487.72</v>
      </c>
      <c r="E87" s="23">
        <f>ROUND(B87*(C87-0.3)*89,2)</f>
        <v>3471.36</v>
      </c>
      <c r="F87" s="28">
        <f t="shared" si="16"/>
        <v>3276.34</v>
      </c>
      <c r="G87" s="28">
        <f t="shared" si="14"/>
        <v>195.02</v>
      </c>
    </row>
    <row r="88" s="4" customFormat="true" ht="20" customHeight="true" spans="1:7">
      <c r="A88" s="21" t="s">
        <v>99</v>
      </c>
      <c r="B88" s="21">
        <v>18.95</v>
      </c>
      <c r="C88" s="22">
        <v>1</v>
      </c>
      <c r="D88" s="23">
        <f t="shared" si="15"/>
        <v>505.97</v>
      </c>
      <c r="E88" s="23">
        <f>ROUND(B88*(C88-0.3)*89,2)</f>
        <v>1180.59</v>
      </c>
      <c r="F88" s="28">
        <f t="shared" si="16"/>
        <v>1114.26</v>
      </c>
      <c r="G88" s="28">
        <f t="shared" si="14"/>
        <v>66.3299999999999</v>
      </c>
    </row>
    <row r="89" s="4" customFormat="true" ht="20" customHeight="true" spans="1:7">
      <c r="A89" s="21" t="s">
        <v>100</v>
      </c>
      <c r="B89" s="21">
        <v>18.37</v>
      </c>
      <c r="C89" s="22">
        <v>1</v>
      </c>
      <c r="D89" s="23">
        <f t="shared" si="15"/>
        <v>490.48</v>
      </c>
      <c r="E89" s="23">
        <f>ROUND(B89*(C89-0.3)*89,2)</f>
        <v>1144.45</v>
      </c>
      <c r="F89" s="28">
        <f t="shared" si="16"/>
        <v>1080.16</v>
      </c>
      <c r="G89" s="28">
        <f t="shared" si="14"/>
        <v>64.29</v>
      </c>
    </row>
    <row r="90" s="4" customFormat="true" ht="20" customHeight="true" spans="1:7">
      <c r="A90" s="17" t="s">
        <v>101</v>
      </c>
      <c r="B90" s="18">
        <f>SUM(B91:B93)</f>
        <v>46.72</v>
      </c>
      <c r="C90" s="19"/>
      <c r="D90" s="20">
        <f>SUM(D91:D93)</f>
        <v>1247.43</v>
      </c>
      <c r="E90" s="20">
        <f>SUM(E91:E93)</f>
        <v>2910.66</v>
      </c>
      <c r="F90" s="20">
        <f>SUM(F91:F93)</f>
        <v>2747.14</v>
      </c>
      <c r="G90" s="20">
        <f>SUM(G91:G93)</f>
        <v>163.52</v>
      </c>
    </row>
    <row r="91" s="4" customFormat="true" ht="20" customHeight="true" spans="1:7">
      <c r="A91" s="21" t="s">
        <v>102</v>
      </c>
      <c r="B91" s="21">
        <v>39.67</v>
      </c>
      <c r="C91" s="22">
        <v>1</v>
      </c>
      <c r="D91" s="23">
        <f t="shared" si="15"/>
        <v>1059.19</v>
      </c>
      <c r="E91" s="23">
        <f>ROUND(B91*(C91-0.3)*89,2)</f>
        <v>2471.44</v>
      </c>
      <c r="F91" s="28">
        <f t="shared" si="16"/>
        <v>2332.6</v>
      </c>
      <c r="G91" s="28">
        <f t="shared" si="14"/>
        <v>138.84</v>
      </c>
    </row>
    <row r="92" s="4" customFormat="true" ht="20" customHeight="true" spans="1:7">
      <c r="A92" s="21" t="s">
        <v>103</v>
      </c>
      <c r="B92" s="21">
        <v>5.65</v>
      </c>
      <c r="C92" s="22">
        <v>1</v>
      </c>
      <c r="D92" s="23">
        <f t="shared" si="15"/>
        <v>150.86</v>
      </c>
      <c r="E92" s="23">
        <f>ROUND(B92*(C92-0.3)*89,2)</f>
        <v>352</v>
      </c>
      <c r="F92" s="28">
        <f t="shared" si="16"/>
        <v>332.22</v>
      </c>
      <c r="G92" s="28">
        <f t="shared" si="14"/>
        <v>19.78</v>
      </c>
    </row>
    <row r="93" s="4" customFormat="true" ht="20" customHeight="true" spans="1:7">
      <c r="A93" s="21" t="s">
        <v>104</v>
      </c>
      <c r="B93" s="21">
        <v>1.4</v>
      </c>
      <c r="C93" s="22">
        <v>1</v>
      </c>
      <c r="D93" s="23">
        <f t="shared" si="15"/>
        <v>37.38</v>
      </c>
      <c r="E93" s="23">
        <f>ROUND(B93*(C93-0.3)*89,2)</f>
        <v>87.22</v>
      </c>
      <c r="F93" s="28">
        <f t="shared" si="16"/>
        <v>82.32</v>
      </c>
      <c r="G93" s="28">
        <f t="shared" si="14"/>
        <v>4.90000000000001</v>
      </c>
    </row>
    <row r="94" s="4" customFormat="true" ht="20" customHeight="true" spans="1:7">
      <c r="A94" s="17" t="s">
        <v>105</v>
      </c>
      <c r="B94" s="18">
        <f>SUM(B95:B97)</f>
        <v>141.22</v>
      </c>
      <c r="C94" s="19"/>
      <c r="D94" s="20">
        <f>SUM(D95:D97)</f>
        <v>3770.58</v>
      </c>
      <c r="E94" s="20">
        <f>SUM(E95:E97)</f>
        <v>7384.77</v>
      </c>
      <c r="F94" s="20">
        <f>SUM(F95:F97)</f>
        <v>6969.9</v>
      </c>
      <c r="G94" s="20">
        <f>SUM(G95:G97)</f>
        <v>414.87</v>
      </c>
    </row>
    <row r="95" s="4" customFormat="true" ht="20" customHeight="true" spans="1:7">
      <c r="A95" s="21" t="s">
        <v>106</v>
      </c>
      <c r="B95" s="21">
        <v>70.75</v>
      </c>
      <c r="C95" s="22">
        <v>0.85</v>
      </c>
      <c r="D95" s="23">
        <f t="shared" si="15"/>
        <v>1889.03</v>
      </c>
      <c r="E95" s="23">
        <f>ROUND(B95*(C95-0.3)*89,2)</f>
        <v>3463.21</v>
      </c>
      <c r="F95" s="28">
        <f t="shared" si="16"/>
        <v>3268.65</v>
      </c>
      <c r="G95" s="28">
        <f t="shared" si="14"/>
        <v>194.56</v>
      </c>
    </row>
    <row r="96" s="4" customFormat="true" ht="20" customHeight="true" spans="1:7">
      <c r="A96" s="21" t="s">
        <v>107</v>
      </c>
      <c r="B96" s="21">
        <v>35.36</v>
      </c>
      <c r="C96" s="22">
        <v>1</v>
      </c>
      <c r="D96" s="23">
        <f t="shared" si="15"/>
        <v>944.11</v>
      </c>
      <c r="E96" s="23">
        <f>ROUND(B96*(C96-0.3)*89,2)</f>
        <v>2202.93</v>
      </c>
      <c r="F96" s="28">
        <f t="shared" si="16"/>
        <v>2079.17</v>
      </c>
      <c r="G96" s="28">
        <f t="shared" si="14"/>
        <v>123.76</v>
      </c>
    </row>
    <row r="97" s="4" customFormat="true" ht="20" customHeight="true" spans="1:7">
      <c r="A97" s="21" t="s">
        <v>108</v>
      </c>
      <c r="B97" s="21">
        <v>35.11</v>
      </c>
      <c r="C97" s="22">
        <v>0.85</v>
      </c>
      <c r="D97" s="23">
        <f t="shared" si="15"/>
        <v>937.44</v>
      </c>
      <c r="E97" s="23">
        <f>ROUND(B97*(C97-0.3)*89,2)</f>
        <v>1718.63</v>
      </c>
      <c r="F97" s="28">
        <f t="shared" si="16"/>
        <v>1622.08</v>
      </c>
      <c r="G97" s="28">
        <f t="shared" si="14"/>
        <v>96.5500000000002</v>
      </c>
    </row>
    <row r="98" s="4" customFormat="true" ht="20" customHeight="true" spans="1:7">
      <c r="A98" s="17" t="s">
        <v>109</v>
      </c>
      <c r="B98" s="18">
        <f>SUM(B99:B101)</f>
        <v>173.94</v>
      </c>
      <c r="C98" s="19"/>
      <c r="D98" s="20">
        <f>SUM(D99:D101)</f>
        <v>4644.2</v>
      </c>
      <c r="E98" s="20">
        <f>SUM(E99:E101)</f>
        <v>8514.36</v>
      </c>
      <c r="F98" s="20">
        <f>SUM(F99:F101)</f>
        <v>8036.03</v>
      </c>
      <c r="G98" s="20">
        <f>SUM(G99:G101)</f>
        <v>478.33</v>
      </c>
    </row>
    <row r="99" s="4" customFormat="true" ht="20" customHeight="true" spans="1:7">
      <c r="A99" s="21" t="s">
        <v>110</v>
      </c>
      <c r="B99" s="21">
        <v>82.13</v>
      </c>
      <c r="C99" s="22">
        <v>0.85</v>
      </c>
      <c r="D99" s="23">
        <f t="shared" si="15"/>
        <v>2192.87</v>
      </c>
      <c r="E99" s="23">
        <f>ROUND(B99*(C99-0.3)*89,2)</f>
        <v>4020.26</v>
      </c>
      <c r="F99" s="28">
        <f t="shared" si="16"/>
        <v>3794.41</v>
      </c>
      <c r="G99" s="28">
        <f t="shared" si="14"/>
        <v>225.85</v>
      </c>
    </row>
    <row r="100" s="4" customFormat="true" ht="20" customHeight="true" spans="1:7">
      <c r="A100" s="21" t="s">
        <v>111</v>
      </c>
      <c r="B100" s="21">
        <v>48.15</v>
      </c>
      <c r="C100" s="22">
        <v>0.85</v>
      </c>
      <c r="D100" s="23">
        <f t="shared" si="15"/>
        <v>1285.61</v>
      </c>
      <c r="E100" s="23">
        <f>ROUND(B100*(C100-0.3)*89,2)</f>
        <v>2356.94</v>
      </c>
      <c r="F100" s="28">
        <f t="shared" si="16"/>
        <v>2224.53</v>
      </c>
      <c r="G100" s="28">
        <f t="shared" si="14"/>
        <v>132.41</v>
      </c>
    </row>
    <row r="101" s="4" customFormat="true" ht="20" customHeight="true" spans="1:7">
      <c r="A101" s="21" t="s">
        <v>112</v>
      </c>
      <c r="B101" s="21">
        <v>43.66</v>
      </c>
      <c r="C101" s="22">
        <v>0.85</v>
      </c>
      <c r="D101" s="23">
        <f t="shared" si="15"/>
        <v>1165.72</v>
      </c>
      <c r="E101" s="23">
        <f>ROUND(B101*(C101-0.3)*89,2)</f>
        <v>2137.16</v>
      </c>
      <c r="F101" s="28">
        <f t="shared" si="16"/>
        <v>2017.09</v>
      </c>
      <c r="G101" s="28">
        <f t="shared" si="14"/>
        <v>120.07</v>
      </c>
    </row>
    <row r="102" s="4" customFormat="true" ht="20" customHeight="true" spans="1:7">
      <c r="A102" s="17" t="s">
        <v>113</v>
      </c>
      <c r="B102" s="18">
        <f>SUM(B103:B107)</f>
        <v>280.85</v>
      </c>
      <c r="C102" s="19"/>
      <c r="D102" s="20">
        <f>SUM(D103:D107)</f>
        <v>7498.7</v>
      </c>
      <c r="E102" s="20">
        <f>SUM(E103:E107)</f>
        <v>13747.61</v>
      </c>
      <c r="F102" s="20">
        <f>SUM(F103:F107)</f>
        <v>12975.28</v>
      </c>
      <c r="G102" s="20">
        <f>SUM(G103:G107)</f>
        <v>772.329999999999</v>
      </c>
    </row>
    <row r="103" s="4" customFormat="true" ht="20" customHeight="true" spans="1:7">
      <c r="A103" s="21" t="s">
        <v>114</v>
      </c>
      <c r="B103" s="21">
        <v>112.83</v>
      </c>
      <c r="C103" s="22">
        <v>0.85</v>
      </c>
      <c r="D103" s="23">
        <f t="shared" si="15"/>
        <v>3012.56</v>
      </c>
      <c r="E103" s="23">
        <f>ROUND(B103*(C103-0.3)*89,2)</f>
        <v>5523.03</v>
      </c>
      <c r="F103" s="28">
        <f t="shared" si="16"/>
        <v>5212.75</v>
      </c>
      <c r="G103" s="28">
        <f t="shared" ref="G103:G134" si="17">E103-F103</f>
        <v>310.28</v>
      </c>
    </row>
    <row r="104" s="4" customFormat="true" ht="20" customHeight="true" spans="1:7">
      <c r="A104" s="21" t="s">
        <v>115</v>
      </c>
      <c r="B104" s="21">
        <v>61.83</v>
      </c>
      <c r="C104" s="22">
        <v>0.85</v>
      </c>
      <c r="D104" s="23">
        <f t="shared" si="15"/>
        <v>1650.86</v>
      </c>
      <c r="E104" s="23">
        <f>ROUND(B104*(C104-0.3)*89,2)</f>
        <v>3026.58</v>
      </c>
      <c r="F104" s="28">
        <f t="shared" si="16"/>
        <v>2856.55</v>
      </c>
      <c r="G104" s="28">
        <f t="shared" si="17"/>
        <v>170.03</v>
      </c>
    </row>
    <row r="105" s="4" customFormat="true" ht="20" customHeight="true" spans="1:7">
      <c r="A105" s="21" t="s">
        <v>116</v>
      </c>
      <c r="B105" s="21">
        <v>31.64</v>
      </c>
      <c r="C105" s="22">
        <v>0.85</v>
      </c>
      <c r="D105" s="23">
        <f t="shared" ref="D105:D136" si="18">ROUND(B105*89*0.3,2)</f>
        <v>844.79</v>
      </c>
      <c r="E105" s="23">
        <f>ROUND(B105*(C105-0.3)*89,2)</f>
        <v>1548.78</v>
      </c>
      <c r="F105" s="28">
        <f t="shared" ref="F105:F136" si="19">ROUND((B105*84*C105)-(B105*84*0.3),2)</f>
        <v>1461.77</v>
      </c>
      <c r="G105" s="28">
        <f t="shared" si="17"/>
        <v>87.01</v>
      </c>
    </row>
    <row r="106" s="4" customFormat="true" ht="20" customHeight="true" spans="1:7">
      <c r="A106" s="21" t="s">
        <v>117</v>
      </c>
      <c r="B106" s="21">
        <v>36.77</v>
      </c>
      <c r="C106" s="22">
        <v>0.85</v>
      </c>
      <c r="D106" s="23">
        <f t="shared" si="18"/>
        <v>981.76</v>
      </c>
      <c r="E106" s="23">
        <f>ROUND(B106*(C106-0.3)*89,2)</f>
        <v>1799.89</v>
      </c>
      <c r="F106" s="28">
        <f t="shared" si="19"/>
        <v>1698.77</v>
      </c>
      <c r="G106" s="28">
        <f t="shared" si="17"/>
        <v>101.12</v>
      </c>
    </row>
    <row r="107" s="4" customFormat="true" ht="20" customHeight="true" spans="1:7">
      <c r="A107" s="21" t="s">
        <v>118</v>
      </c>
      <c r="B107" s="21">
        <v>37.78</v>
      </c>
      <c r="C107" s="22">
        <v>0.85</v>
      </c>
      <c r="D107" s="23">
        <f t="shared" si="18"/>
        <v>1008.73</v>
      </c>
      <c r="E107" s="23">
        <f>ROUND(B107*(C107-0.3)*89,2)</f>
        <v>1849.33</v>
      </c>
      <c r="F107" s="28">
        <f t="shared" si="19"/>
        <v>1745.44</v>
      </c>
      <c r="G107" s="28">
        <f t="shared" si="17"/>
        <v>103.89</v>
      </c>
    </row>
    <row r="108" s="4" customFormat="true" ht="20" customHeight="true" spans="1:7">
      <c r="A108" s="17" t="s">
        <v>119</v>
      </c>
      <c r="B108" s="18">
        <v>1053.68</v>
      </c>
      <c r="C108" s="19">
        <v>0.3</v>
      </c>
      <c r="D108" s="20">
        <f t="shared" si="18"/>
        <v>28133.26</v>
      </c>
      <c r="E108" s="20"/>
      <c r="F108" s="20"/>
      <c r="G108" s="20"/>
    </row>
    <row r="109" s="4" customFormat="true" ht="20" customHeight="true" spans="1:7">
      <c r="A109" s="17" t="s">
        <v>120</v>
      </c>
      <c r="B109" s="18">
        <v>446.69</v>
      </c>
      <c r="C109" s="19">
        <v>0.3</v>
      </c>
      <c r="D109" s="20">
        <f t="shared" si="18"/>
        <v>11926.62</v>
      </c>
      <c r="E109" s="20"/>
      <c r="F109" s="20"/>
      <c r="G109" s="20"/>
    </row>
    <row r="110" s="4" customFormat="true" ht="20" customHeight="true" spans="1:7">
      <c r="A110" s="17" t="s">
        <v>121</v>
      </c>
      <c r="B110" s="18">
        <f>SUM(B111:B112)</f>
        <v>175.58</v>
      </c>
      <c r="C110" s="19"/>
      <c r="D110" s="20">
        <f>SUM(D111:D112)</f>
        <v>4687.99</v>
      </c>
      <c r="E110" s="20">
        <f>SUM(E111:E112)</f>
        <v>8594.64</v>
      </c>
      <c r="F110" s="20">
        <f>SUM(F111:F112)</f>
        <v>8111.8</v>
      </c>
      <c r="G110" s="20">
        <f>SUM(G111:G112)</f>
        <v>482.84</v>
      </c>
    </row>
    <row r="111" s="4" customFormat="true" ht="20" customHeight="true" spans="1:7">
      <c r="A111" s="21" t="s">
        <v>122</v>
      </c>
      <c r="B111" s="21">
        <v>57.74</v>
      </c>
      <c r="C111" s="22">
        <v>0.85</v>
      </c>
      <c r="D111" s="23">
        <f t="shared" si="18"/>
        <v>1541.66</v>
      </c>
      <c r="E111" s="23">
        <f>ROUND(B111*(C111-0.3)*89,2)</f>
        <v>2826.37</v>
      </c>
      <c r="F111" s="28">
        <f t="shared" si="19"/>
        <v>2667.59</v>
      </c>
      <c r="G111" s="28">
        <f t="shared" si="17"/>
        <v>158.78</v>
      </c>
    </row>
    <row r="112" s="4" customFormat="true" ht="20" customHeight="true" spans="1:7">
      <c r="A112" s="21" t="s">
        <v>123</v>
      </c>
      <c r="B112" s="21">
        <v>117.84</v>
      </c>
      <c r="C112" s="22">
        <v>0.85</v>
      </c>
      <c r="D112" s="23">
        <f t="shared" si="18"/>
        <v>3146.33</v>
      </c>
      <c r="E112" s="23">
        <f>ROUND(B112*(C112-0.3)*89,2)</f>
        <v>5768.27</v>
      </c>
      <c r="F112" s="28">
        <f t="shared" si="19"/>
        <v>5444.21</v>
      </c>
      <c r="G112" s="28">
        <f t="shared" si="17"/>
        <v>324.06</v>
      </c>
    </row>
    <row r="113" s="4" customFormat="true" ht="20" customHeight="true" spans="1:7">
      <c r="A113" s="17" t="s">
        <v>124</v>
      </c>
      <c r="B113" s="18">
        <f>SUM(B114:B115)</f>
        <v>187.45</v>
      </c>
      <c r="C113" s="19"/>
      <c r="D113" s="20">
        <f>SUM(D114:D115)</f>
        <v>5004.91</v>
      </c>
      <c r="E113" s="20">
        <f>SUM(E114:E115)</f>
        <v>9175.68</v>
      </c>
      <c r="F113" s="20">
        <f>SUM(F114:F115)</f>
        <v>8660.19</v>
      </c>
      <c r="G113" s="20">
        <f>SUM(G114:G115)</f>
        <v>515.49</v>
      </c>
    </row>
    <row r="114" s="4" customFormat="true" ht="20" customHeight="true" spans="1:7">
      <c r="A114" s="21" t="s">
        <v>125</v>
      </c>
      <c r="B114" s="21">
        <v>93.82</v>
      </c>
      <c r="C114" s="22">
        <v>0.85</v>
      </c>
      <c r="D114" s="23">
        <f t="shared" si="18"/>
        <v>2504.99</v>
      </c>
      <c r="E114" s="23">
        <f>ROUND(B114*(C114-0.3)*89,2)</f>
        <v>4592.49</v>
      </c>
      <c r="F114" s="28">
        <f t="shared" si="19"/>
        <v>4334.48</v>
      </c>
      <c r="G114" s="28">
        <f t="shared" si="17"/>
        <v>258.01</v>
      </c>
    </row>
    <row r="115" s="4" customFormat="true" ht="20" customHeight="true" spans="1:62">
      <c r="A115" s="21" t="s">
        <v>126</v>
      </c>
      <c r="B115" s="21">
        <v>93.63</v>
      </c>
      <c r="C115" s="22">
        <v>0.85</v>
      </c>
      <c r="D115" s="23">
        <f t="shared" si="18"/>
        <v>2499.92</v>
      </c>
      <c r="E115" s="23">
        <f>ROUND(B115*(C115-0.3)*89,2)</f>
        <v>4583.19</v>
      </c>
      <c r="F115" s="28">
        <f t="shared" si="19"/>
        <v>4325.71</v>
      </c>
      <c r="G115" s="28">
        <f t="shared" si="17"/>
        <v>257.48</v>
      </c>
      <c r="BJ115" s="4">
        <v>10</v>
      </c>
    </row>
    <row r="116" s="4" customFormat="true" ht="20" customHeight="true" spans="1:7">
      <c r="A116" s="17" t="s">
        <v>127</v>
      </c>
      <c r="B116" s="18">
        <f>SUM(B117:B119)</f>
        <v>101.93</v>
      </c>
      <c r="C116" s="19"/>
      <c r="D116" s="20">
        <f>SUM(D117:D119)</f>
        <v>2721.53</v>
      </c>
      <c r="E116" s="20">
        <f>SUM(E117:E119)</f>
        <v>4989.48</v>
      </c>
      <c r="F116" s="20">
        <f>SUM(F117:F119)</f>
        <v>4709.17</v>
      </c>
      <c r="G116" s="20">
        <f>SUM(G117:G119)</f>
        <v>280.31</v>
      </c>
    </row>
    <row r="117" s="4" customFormat="true" ht="20" customHeight="true" spans="1:7">
      <c r="A117" s="21" t="s">
        <v>128</v>
      </c>
      <c r="B117" s="21">
        <v>40.99</v>
      </c>
      <c r="C117" s="22">
        <v>0.85</v>
      </c>
      <c r="D117" s="23">
        <f t="shared" si="18"/>
        <v>1094.43</v>
      </c>
      <c r="E117" s="23">
        <f>ROUND(B117*(C117-0.3)*89,2)</f>
        <v>2006.46</v>
      </c>
      <c r="F117" s="28">
        <f t="shared" si="19"/>
        <v>1893.74</v>
      </c>
      <c r="G117" s="28">
        <f t="shared" si="17"/>
        <v>112.72</v>
      </c>
    </row>
    <row r="118" s="4" customFormat="true" ht="20" customHeight="true" spans="1:7">
      <c r="A118" s="21" t="s">
        <v>129</v>
      </c>
      <c r="B118" s="21">
        <v>23.66</v>
      </c>
      <c r="C118" s="22">
        <v>0.85</v>
      </c>
      <c r="D118" s="23">
        <f t="shared" si="18"/>
        <v>631.72</v>
      </c>
      <c r="E118" s="23">
        <f>ROUND(B118*(C118-0.3)*89,2)</f>
        <v>1158.16</v>
      </c>
      <c r="F118" s="28">
        <f t="shared" si="19"/>
        <v>1093.09</v>
      </c>
      <c r="G118" s="28">
        <f t="shared" si="17"/>
        <v>65.0700000000002</v>
      </c>
    </row>
    <row r="119" s="4" customFormat="true" ht="20" customHeight="true" spans="1:7">
      <c r="A119" s="21" t="s">
        <v>130</v>
      </c>
      <c r="B119" s="21">
        <v>37.28</v>
      </c>
      <c r="C119" s="22">
        <v>0.85</v>
      </c>
      <c r="D119" s="23">
        <f t="shared" si="18"/>
        <v>995.38</v>
      </c>
      <c r="E119" s="23">
        <f>ROUND(B119*(C119-0.3)*89,2)</f>
        <v>1824.86</v>
      </c>
      <c r="F119" s="28">
        <f t="shared" si="19"/>
        <v>1722.34</v>
      </c>
      <c r="G119" s="28">
        <f t="shared" si="17"/>
        <v>102.52</v>
      </c>
    </row>
    <row r="120" s="4" customFormat="true" ht="20" customHeight="true" spans="1:7">
      <c r="A120" s="29" t="s">
        <v>131</v>
      </c>
      <c r="B120" s="18">
        <f>SUM(B121:B155)</f>
        <v>2435.52</v>
      </c>
      <c r="C120" s="19"/>
      <c r="D120" s="20">
        <f>SUM(D121:D155)</f>
        <v>65028.4</v>
      </c>
      <c r="E120" s="20">
        <f>SUM(E121:E155)</f>
        <v>132403.18</v>
      </c>
      <c r="F120" s="20">
        <f>SUM(F121:F155)</f>
        <v>124964.79</v>
      </c>
      <c r="G120" s="20">
        <f>SUM(G121:G155)</f>
        <v>7438.39</v>
      </c>
    </row>
    <row r="121" s="5" customFormat="true" ht="20" customHeight="true" spans="1:8">
      <c r="A121" s="30" t="s">
        <v>132</v>
      </c>
      <c r="B121" s="31">
        <v>18.59</v>
      </c>
      <c r="C121" s="22">
        <v>0.85</v>
      </c>
      <c r="D121" s="23">
        <f t="shared" si="18"/>
        <v>496.35</v>
      </c>
      <c r="E121" s="23">
        <f>ROUND(B121*(C121-0.3)*89,2)</f>
        <v>909.98</v>
      </c>
      <c r="F121" s="28">
        <f t="shared" si="19"/>
        <v>858.86</v>
      </c>
      <c r="G121" s="28">
        <f t="shared" si="17"/>
        <v>51.12</v>
      </c>
      <c r="H121" s="4"/>
    </row>
    <row r="122" s="5" customFormat="true" ht="20" customHeight="true" spans="1:8">
      <c r="A122" s="30" t="s">
        <v>133</v>
      </c>
      <c r="B122" s="31">
        <v>32.29</v>
      </c>
      <c r="C122" s="22">
        <v>0.85</v>
      </c>
      <c r="D122" s="23">
        <f t="shared" si="18"/>
        <v>862.14</v>
      </c>
      <c r="E122" s="23">
        <f t="shared" ref="E122:E155" si="20">ROUND(B122*(C122-0.3)*89,2)</f>
        <v>1580.6</v>
      </c>
      <c r="F122" s="28">
        <f t="shared" si="19"/>
        <v>1491.8</v>
      </c>
      <c r="G122" s="28">
        <f t="shared" si="17"/>
        <v>88.8</v>
      </c>
      <c r="H122" s="4"/>
    </row>
    <row r="123" s="5" customFormat="true" ht="20" customHeight="true" spans="1:8">
      <c r="A123" s="30" t="s">
        <v>134</v>
      </c>
      <c r="B123" s="31">
        <v>18.8</v>
      </c>
      <c r="C123" s="22">
        <v>1</v>
      </c>
      <c r="D123" s="23">
        <f t="shared" si="18"/>
        <v>501.96</v>
      </c>
      <c r="E123" s="23">
        <f t="shared" si="20"/>
        <v>1171.24</v>
      </c>
      <c r="F123" s="28">
        <f t="shared" si="19"/>
        <v>1105.44</v>
      </c>
      <c r="G123" s="28">
        <f t="shared" si="17"/>
        <v>65.8</v>
      </c>
      <c r="H123" s="4"/>
    </row>
    <row r="124" s="5" customFormat="true" ht="20" customHeight="true" spans="1:8">
      <c r="A124" s="30" t="s">
        <v>135</v>
      </c>
      <c r="B124" s="31">
        <v>35.42</v>
      </c>
      <c r="C124" s="22">
        <v>1</v>
      </c>
      <c r="D124" s="23">
        <f t="shared" si="18"/>
        <v>945.71</v>
      </c>
      <c r="E124" s="23">
        <f t="shared" si="20"/>
        <v>2206.67</v>
      </c>
      <c r="F124" s="28">
        <f t="shared" si="19"/>
        <v>2082.7</v>
      </c>
      <c r="G124" s="28">
        <f t="shared" si="17"/>
        <v>123.97</v>
      </c>
      <c r="H124" s="4"/>
    </row>
    <row r="125" s="5" customFormat="true" ht="20" customHeight="true" spans="1:8">
      <c r="A125" s="30" t="s">
        <v>136</v>
      </c>
      <c r="B125" s="31">
        <v>6.46</v>
      </c>
      <c r="C125" s="22">
        <v>0.85</v>
      </c>
      <c r="D125" s="23">
        <f t="shared" si="18"/>
        <v>172.48</v>
      </c>
      <c r="E125" s="23">
        <f t="shared" si="20"/>
        <v>316.22</v>
      </c>
      <c r="F125" s="28">
        <f t="shared" si="19"/>
        <v>298.45</v>
      </c>
      <c r="G125" s="28">
        <f t="shared" si="17"/>
        <v>17.77</v>
      </c>
      <c r="H125" s="4"/>
    </row>
    <row r="126" s="5" customFormat="true" ht="20" customHeight="true" spans="1:8">
      <c r="A126" s="30" t="s">
        <v>137</v>
      </c>
      <c r="B126" s="31">
        <v>63.57</v>
      </c>
      <c r="C126" s="22">
        <v>0.85</v>
      </c>
      <c r="D126" s="23">
        <f t="shared" si="18"/>
        <v>1697.32</v>
      </c>
      <c r="E126" s="23">
        <f t="shared" si="20"/>
        <v>3111.75</v>
      </c>
      <c r="F126" s="28">
        <f t="shared" si="19"/>
        <v>2936.93</v>
      </c>
      <c r="G126" s="28">
        <f t="shared" si="17"/>
        <v>174.82</v>
      </c>
      <c r="H126" s="4"/>
    </row>
    <row r="127" s="5" customFormat="true" ht="20" customHeight="true" spans="1:8">
      <c r="A127" s="32" t="s">
        <v>138</v>
      </c>
      <c r="B127" s="32">
        <v>136.69</v>
      </c>
      <c r="C127" s="22">
        <v>0.85</v>
      </c>
      <c r="D127" s="23">
        <f t="shared" si="18"/>
        <v>3649.62</v>
      </c>
      <c r="E127" s="23">
        <f t="shared" si="20"/>
        <v>6690.98</v>
      </c>
      <c r="F127" s="28">
        <f t="shared" si="19"/>
        <v>6315.08</v>
      </c>
      <c r="G127" s="28">
        <f t="shared" si="17"/>
        <v>375.9</v>
      </c>
      <c r="H127" s="4"/>
    </row>
    <row r="128" s="5" customFormat="true" ht="20" customHeight="true" spans="1:8">
      <c r="A128" s="30" t="s">
        <v>139</v>
      </c>
      <c r="B128" s="31">
        <v>132.46</v>
      </c>
      <c r="C128" s="22">
        <v>0.85</v>
      </c>
      <c r="D128" s="23">
        <f t="shared" si="18"/>
        <v>3536.68</v>
      </c>
      <c r="E128" s="23">
        <f t="shared" si="20"/>
        <v>6483.92</v>
      </c>
      <c r="F128" s="28">
        <f t="shared" si="19"/>
        <v>6119.65</v>
      </c>
      <c r="G128" s="28">
        <f t="shared" si="17"/>
        <v>364.27</v>
      </c>
      <c r="H128" s="4"/>
    </row>
    <row r="129" s="5" customFormat="true" ht="20" customHeight="true" spans="1:8">
      <c r="A129" s="30" t="s">
        <v>140</v>
      </c>
      <c r="B129" s="31">
        <v>133.05</v>
      </c>
      <c r="C129" s="22">
        <v>0.85</v>
      </c>
      <c r="D129" s="23">
        <f t="shared" si="18"/>
        <v>3552.44</v>
      </c>
      <c r="E129" s="23">
        <f t="shared" si="20"/>
        <v>6512.8</v>
      </c>
      <c r="F129" s="28">
        <f t="shared" si="19"/>
        <v>6146.91</v>
      </c>
      <c r="G129" s="28">
        <f t="shared" si="17"/>
        <v>365.89</v>
      </c>
      <c r="H129" s="4"/>
    </row>
    <row r="130" s="5" customFormat="true" ht="20" customHeight="true" spans="1:8">
      <c r="A130" s="30" t="s">
        <v>141</v>
      </c>
      <c r="B130" s="31">
        <v>130.09</v>
      </c>
      <c r="C130" s="22">
        <v>0.85</v>
      </c>
      <c r="D130" s="23">
        <f t="shared" si="18"/>
        <v>3473.4</v>
      </c>
      <c r="E130" s="23">
        <f t="shared" si="20"/>
        <v>6367.91</v>
      </c>
      <c r="F130" s="28">
        <f t="shared" si="19"/>
        <v>6010.16</v>
      </c>
      <c r="G130" s="28">
        <f t="shared" si="17"/>
        <v>357.75</v>
      </c>
      <c r="H130" s="4"/>
    </row>
    <row r="131" s="5" customFormat="true" ht="20" customHeight="true" spans="1:8">
      <c r="A131" s="30" t="s">
        <v>142</v>
      </c>
      <c r="B131" s="31">
        <v>40.8</v>
      </c>
      <c r="C131" s="22">
        <v>0.85</v>
      </c>
      <c r="D131" s="23">
        <f t="shared" si="18"/>
        <v>1089.36</v>
      </c>
      <c r="E131" s="23">
        <f t="shared" si="20"/>
        <v>1997.16</v>
      </c>
      <c r="F131" s="28">
        <f t="shared" si="19"/>
        <v>1884.96</v>
      </c>
      <c r="G131" s="28">
        <f t="shared" si="17"/>
        <v>112.2</v>
      </c>
      <c r="H131" s="4"/>
    </row>
    <row r="132" s="5" customFormat="true" ht="20" customHeight="true" spans="1:8">
      <c r="A132" s="30" t="s">
        <v>143</v>
      </c>
      <c r="B132" s="31">
        <v>80.59</v>
      </c>
      <c r="C132" s="22">
        <v>0.85</v>
      </c>
      <c r="D132" s="23">
        <f t="shared" si="18"/>
        <v>2151.75</v>
      </c>
      <c r="E132" s="23">
        <f t="shared" si="20"/>
        <v>3944.88</v>
      </c>
      <c r="F132" s="28">
        <f t="shared" si="19"/>
        <v>3723.26</v>
      </c>
      <c r="G132" s="28">
        <f t="shared" si="17"/>
        <v>221.62</v>
      </c>
      <c r="H132" s="4"/>
    </row>
    <row r="133" s="5" customFormat="true" ht="20" customHeight="true" spans="1:8">
      <c r="A133" s="30" t="s">
        <v>144</v>
      </c>
      <c r="B133" s="31">
        <v>37.47</v>
      </c>
      <c r="C133" s="22">
        <v>0.85</v>
      </c>
      <c r="D133" s="23">
        <f t="shared" si="18"/>
        <v>1000.45</v>
      </c>
      <c r="E133" s="23">
        <f t="shared" si="20"/>
        <v>1834.16</v>
      </c>
      <c r="F133" s="28">
        <f t="shared" si="19"/>
        <v>1731.11</v>
      </c>
      <c r="G133" s="28">
        <f t="shared" si="17"/>
        <v>103.05</v>
      </c>
      <c r="H133" s="4"/>
    </row>
    <row r="134" s="5" customFormat="true" ht="20" customHeight="true" spans="1:8">
      <c r="A134" s="30" t="s">
        <v>145</v>
      </c>
      <c r="B134" s="31">
        <v>33.18</v>
      </c>
      <c r="C134" s="22">
        <v>0.85</v>
      </c>
      <c r="D134" s="23">
        <f t="shared" si="18"/>
        <v>885.91</v>
      </c>
      <c r="E134" s="23">
        <f t="shared" si="20"/>
        <v>1624.16</v>
      </c>
      <c r="F134" s="28">
        <f t="shared" si="19"/>
        <v>1532.92</v>
      </c>
      <c r="G134" s="28">
        <f t="shared" si="17"/>
        <v>91.24</v>
      </c>
      <c r="H134" s="4"/>
    </row>
    <row r="135" s="5" customFormat="true" ht="20" customHeight="true" spans="1:8">
      <c r="A135" s="30" t="s">
        <v>146</v>
      </c>
      <c r="B135" s="31">
        <v>121.2</v>
      </c>
      <c r="C135" s="22">
        <v>0.65</v>
      </c>
      <c r="D135" s="23">
        <f t="shared" si="18"/>
        <v>3236.04</v>
      </c>
      <c r="E135" s="23">
        <f t="shared" si="20"/>
        <v>3775.38</v>
      </c>
      <c r="F135" s="28">
        <f t="shared" si="19"/>
        <v>3563.28</v>
      </c>
      <c r="G135" s="28">
        <f t="shared" ref="G135:G155" si="21">E135-F135</f>
        <v>212.1</v>
      </c>
      <c r="H135" s="4"/>
    </row>
    <row r="136" s="5" customFormat="true" ht="20" customHeight="true" spans="1:8">
      <c r="A136" s="30" t="s">
        <v>147</v>
      </c>
      <c r="B136" s="31">
        <v>32.93</v>
      </c>
      <c r="C136" s="22">
        <v>1</v>
      </c>
      <c r="D136" s="23">
        <f t="shared" si="18"/>
        <v>879.23</v>
      </c>
      <c r="E136" s="23">
        <f t="shared" si="20"/>
        <v>2051.54</v>
      </c>
      <c r="F136" s="28">
        <f t="shared" si="19"/>
        <v>1936.28</v>
      </c>
      <c r="G136" s="28">
        <f t="shared" si="21"/>
        <v>115.26</v>
      </c>
      <c r="H136" s="4"/>
    </row>
    <row r="137" s="5" customFormat="true" ht="20" customHeight="true" spans="1:8">
      <c r="A137" s="30" t="s">
        <v>148</v>
      </c>
      <c r="B137" s="31">
        <v>48.04</v>
      </c>
      <c r="C137" s="22">
        <v>1</v>
      </c>
      <c r="D137" s="23">
        <f t="shared" ref="D137:D155" si="22">ROUND(B137*89*0.3,2)</f>
        <v>1282.67</v>
      </c>
      <c r="E137" s="23">
        <f t="shared" si="20"/>
        <v>2992.89</v>
      </c>
      <c r="F137" s="28">
        <f t="shared" ref="F137:F155" si="23">ROUND((B137*84*C137)-(B137*84*0.3),2)</f>
        <v>2824.75</v>
      </c>
      <c r="G137" s="28">
        <f t="shared" si="21"/>
        <v>168.14</v>
      </c>
      <c r="H137" s="4"/>
    </row>
    <row r="138" s="5" customFormat="true" ht="20" customHeight="true" spans="1:8">
      <c r="A138" s="30" t="s">
        <v>149</v>
      </c>
      <c r="B138" s="31">
        <v>92.19</v>
      </c>
      <c r="C138" s="22">
        <v>1</v>
      </c>
      <c r="D138" s="23">
        <f t="shared" si="22"/>
        <v>2461.47</v>
      </c>
      <c r="E138" s="23">
        <f t="shared" si="20"/>
        <v>5743.44</v>
      </c>
      <c r="F138" s="28">
        <f t="shared" si="23"/>
        <v>5420.77</v>
      </c>
      <c r="G138" s="28">
        <f t="shared" si="21"/>
        <v>322.669999999999</v>
      </c>
      <c r="H138" s="4"/>
    </row>
    <row r="139" s="5" customFormat="true" ht="20" customHeight="true" spans="1:8">
      <c r="A139" s="32" t="s">
        <v>150</v>
      </c>
      <c r="B139" s="33">
        <v>77.79</v>
      </c>
      <c r="C139" s="22">
        <v>1</v>
      </c>
      <c r="D139" s="23">
        <f t="shared" si="22"/>
        <v>2076.99</v>
      </c>
      <c r="E139" s="23">
        <f t="shared" si="20"/>
        <v>4846.32</v>
      </c>
      <c r="F139" s="28">
        <f t="shared" si="23"/>
        <v>4574.05</v>
      </c>
      <c r="G139" s="28">
        <f t="shared" si="21"/>
        <v>272.27</v>
      </c>
      <c r="H139" s="4"/>
    </row>
    <row r="140" s="5" customFormat="true" ht="20" customHeight="true" spans="1:8">
      <c r="A140" s="30" t="s">
        <v>151</v>
      </c>
      <c r="B140" s="31">
        <v>74.25</v>
      </c>
      <c r="C140" s="22">
        <v>1</v>
      </c>
      <c r="D140" s="23">
        <f t="shared" si="22"/>
        <v>1982.48</v>
      </c>
      <c r="E140" s="23">
        <f t="shared" si="20"/>
        <v>4625.78</v>
      </c>
      <c r="F140" s="28">
        <f t="shared" si="23"/>
        <v>4365.9</v>
      </c>
      <c r="G140" s="28">
        <f t="shared" si="21"/>
        <v>259.88</v>
      </c>
      <c r="H140" s="4"/>
    </row>
    <row r="141" s="5" customFormat="true" ht="20" customHeight="true" spans="1:8">
      <c r="A141" s="30" t="s">
        <v>152</v>
      </c>
      <c r="B141" s="31">
        <v>24.95</v>
      </c>
      <c r="C141" s="22">
        <v>1</v>
      </c>
      <c r="D141" s="23">
        <f t="shared" si="22"/>
        <v>666.17</v>
      </c>
      <c r="E141" s="23">
        <f t="shared" si="20"/>
        <v>1554.39</v>
      </c>
      <c r="F141" s="28">
        <f t="shared" si="23"/>
        <v>1467.06</v>
      </c>
      <c r="G141" s="28">
        <f t="shared" si="21"/>
        <v>87.3300000000002</v>
      </c>
      <c r="H141" s="4"/>
    </row>
    <row r="142" s="5" customFormat="true" ht="20" customHeight="true" spans="1:8">
      <c r="A142" s="30" t="s">
        <v>153</v>
      </c>
      <c r="B142" s="31">
        <v>122.77</v>
      </c>
      <c r="C142" s="22">
        <v>1</v>
      </c>
      <c r="D142" s="23">
        <f t="shared" si="22"/>
        <v>3277.96</v>
      </c>
      <c r="E142" s="23">
        <f t="shared" si="20"/>
        <v>7648.57</v>
      </c>
      <c r="F142" s="28">
        <f t="shared" si="23"/>
        <v>7218.88</v>
      </c>
      <c r="G142" s="28">
        <f t="shared" si="21"/>
        <v>429.69</v>
      </c>
      <c r="H142" s="4"/>
    </row>
    <row r="143" s="5" customFormat="true" ht="20" customHeight="true" spans="1:8">
      <c r="A143" s="30" t="s">
        <v>154</v>
      </c>
      <c r="B143" s="31">
        <v>54.97</v>
      </c>
      <c r="C143" s="22">
        <v>1</v>
      </c>
      <c r="D143" s="23">
        <f t="shared" si="22"/>
        <v>1467.7</v>
      </c>
      <c r="E143" s="23">
        <f t="shared" si="20"/>
        <v>3424.63</v>
      </c>
      <c r="F143" s="28">
        <f t="shared" si="23"/>
        <v>3232.24</v>
      </c>
      <c r="G143" s="28">
        <f t="shared" si="21"/>
        <v>192.39</v>
      </c>
      <c r="H143" s="4"/>
    </row>
    <row r="144" s="5" customFormat="true" ht="20" customHeight="true" spans="1:8">
      <c r="A144" s="32" t="s">
        <v>155</v>
      </c>
      <c r="B144" s="33">
        <v>59.41</v>
      </c>
      <c r="C144" s="22">
        <v>1</v>
      </c>
      <c r="D144" s="23">
        <f t="shared" si="22"/>
        <v>1586.25</v>
      </c>
      <c r="E144" s="23">
        <f t="shared" si="20"/>
        <v>3701.24</v>
      </c>
      <c r="F144" s="28">
        <f t="shared" si="23"/>
        <v>3493.31</v>
      </c>
      <c r="G144" s="28">
        <f t="shared" si="21"/>
        <v>207.93</v>
      </c>
      <c r="H144" s="4"/>
    </row>
    <row r="145" s="5" customFormat="true" ht="20" customHeight="true" spans="1:8">
      <c r="A145" s="30" t="s">
        <v>156</v>
      </c>
      <c r="B145" s="31">
        <v>28.49</v>
      </c>
      <c r="C145" s="22">
        <v>1</v>
      </c>
      <c r="D145" s="23">
        <f t="shared" si="22"/>
        <v>760.68</v>
      </c>
      <c r="E145" s="23">
        <f t="shared" si="20"/>
        <v>1774.93</v>
      </c>
      <c r="F145" s="28">
        <f t="shared" si="23"/>
        <v>1675.21</v>
      </c>
      <c r="G145" s="28">
        <f t="shared" si="21"/>
        <v>99.72</v>
      </c>
      <c r="H145" s="4"/>
    </row>
    <row r="146" s="5" customFormat="true" ht="20" customHeight="true" spans="1:8">
      <c r="A146" s="34" t="s">
        <v>157</v>
      </c>
      <c r="B146" s="31">
        <v>88.13</v>
      </c>
      <c r="C146" s="22">
        <v>0.85</v>
      </c>
      <c r="D146" s="23">
        <f t="shared" si="22"/>
        <v>2353.07</v>
      </c>
      <c r="E146" s="23">
        <f t="shared" si="20"/>
        <v>4313.96</v>
      </c>
      <c r="F146" s="28">
        <f t="shared" si="23"/>
        <v>4071.61</v>
      </c>
      <c r="G146" s="28">
        <f t="shared" si="21"/>
        <v>242.35</v>
      </c>
      <c r="H146" s="4"/>
    </row>
    <row r="147" s="5" customFormat="true" ht="20" customHeight="true" spans="1:8">
      <c r="A147" s="34" t="s">
        <v>158</v>
      </c>
      <c r="B147" s="31">
        <v>9.54</v>
      </c>
      <c r="C147" s="22">
        <v>1</v>
      </c>
      <c r="D147" s="23">
        <f t="shared" si="22"/>
        <v>254.72</v>
      </c>
      <c r="E147" s="23">
        <f t="shared" si="20"/>
        <v>594.34</v>
      </c>
      <c r="F147" s="28">
        <f t="shared" si="23"/>
        <v>560.95</v>
      </c>
      <c r="G147" s="28">
        <f t="shared" si="21"/>
        <v>33.39</v>
      </c>
      <c r="H147" s="4"/>
    </row>
    <row r="148" s="5" customFormat="true" ht="20" customHeight="true" spans="1:8">
      <c r="A148" s="34" t="s">
        <v>159</v>
      </c>
      <c r="B148" s="31">
        <v>13.54</v>
      </c>
      <c r="C148" s="22">
        <v>1</v>
      </c>
      <c r="D148" s="23">
        <f t="shared" si="22"/>
        <v>361.52</v>
      </c>
      <c r="E148" s="23">
        <f t="shared" si="20"/>
        <v>843.54</v>
      </c>
      <c r="F148" s="28">
        <f t="shared" si="23"/>
        <v>796.15</v>
      </c>
      <c r="G148" s="28">
        <f t="shared" si="21"/>
        <v>47.39</v>
      </c>
      <c r="H148" s="4"/>
    </row>
    <row r="149" s="5" customFormat="true" ht="20" customHeight="true" spans="1:8">
      <c r="A149" s="34" t="s">
        <v>160</v>
      </c>
      <c r="B149" s="31">
        <v>94.35</v>
      </c>
      <c r="C149" s="22">
        <v>0.85</v>
      </c>
      <c r="D149" s="23">
        <f t="shared" si="22"/>
        <v>2519.15</v>
      </c>
      <c r="E149" s="23">
        <f t="shared" si="20"/>
        <v>4618.43</v>
      </c>
      <c r="F149" s="28">
        <f t="shared" si="23"/>
        <v>4358.97</v>
      </c>
      <c r="G149" s="28">
        <f t="shared" si="21"/>
        <v>259.46</v>
      </c>
      <c r="H149" s="4"/>
    </row>
    <row r="150" s="5" customFormat="true" ht="20" customHeight="true" spans="1:8">
      <c r="A150" s="34" t="s">
        <v>161</v>
      </c>
      <c r="B150" s="31">
        <v>81.88</v>
      </c>
      <c r="C150" s="22">
        <v>1</v>
      </c>
      <c r="D150" s="23">
        <f t="shared" si="22"/>
        <v>2186.2</v>
      </c>
      <c r="E150" s="23">
        <f t="shared" si="20"/>
        <v>5101.12</v>
      </c>
      <c r="F150" s="28">
        <f t="shared" si="23"/>
        <v>4814.54</v>
      </c>
      <c r="G150" s="28">
        <f t="shared" si="21"/>
        <v>286.58</v>
      </c>
      <c r="H150" s="4"/>
    </row>
    <row r="151" s="5" customFormat="true" ht="20" customHeight="true" spans="1:8">
      <c r="A151" s="34" t="s">
        <v>162</v>
      </c>
      <c r="B151" s="31">
        <v>201.71</v>
      </c>
      <c r="C151" s="22">
        <v>1</v>
      </c>
      <c r="D151" s="23">
        <f t="shared" si="22"/>
        <v>5385.66</v>
      </c>
      <c r="E151" s="23">
        <f t="shared" si="20"/>
        <v>12566.53</v>
      </c>
      <c r="F151" s="28">
        <f t="shared" si="23"/>
        <v>11860.55</v>
      </c>
      <c r="G151" s="28">
        <f t="shared" si="21"/>
        <v>705.980000000001</v>
      </c>
      <c r="H151" s="4"/>
    </row>
    <row r="152" s="5" customFormat="true" ht="20" customHeight="true" spans="1:8">
      <c r="A152" s="32" t="s">
        <v>163</v>
      </c>
      <c r="B152" s="33">
        <v>67.51</v>
      </c>
      <c r="C152" s="22">
        <v>1</v>
      </c>
      <c r="D152" s="23">
        <f t="shared" si="22"/>
        <v>1802.52</v>
      </c>
      <c r="E152" s="23">
        <f t="shared" si="20"/>
        <v>4205.87</v>
      </c>
      <c r="F152" s="28">
        <f t="shared" si="23"/>
        <v>3969.59</v>
      </c>
      <c r="G152" s="28">
        <f t="shared" si="21"/>
        <v>236.28</v>
      </c>
      <c r="H152" s="4"/>
    </row>
    <row r="153" s="5" customFormat="true" ht="20" customHeight="true" spans="1:8">
      <c r="A153" s="30" t="s">
        <v>164</v>
      </c>
      <c r="B153" s="31">
        <v>105.01</v>
      </c>
      <c r="C153" s="22">
        <v>1</v>
      </c>
      <c r="D153" s="23">
        <f t="shared" si="22"/>
        <v>2803.77</v>
      </c>
      <c r="E153" s="23">
        <f t="shared" si="20"/>
        <v>6542.12</v>
      </c>
      <c r="F153" s="28">
        <f t="shared" si="23"/>
        <v>6174.59</v>
      </c>
      <c r="G153" s="28">
        <f t="shared" si="21"/>
        <v>367.53</v>
      </c>
      <c r="H153" s="4"/>
    </row>
    <row r="154" s="5" customFormat="true" ht="20" customHeight="true" spans="1:8">
      <c r="A154" s="30" t="s">
        <v>165</v>
      </c>
      <c r="B154" s="31">
        <v>43.18</v>
      </c>
      <c r="C154" s="22">
        <v>0.85</v>
      </c>
      <c r="D154" s="23">
        <f t="shared" si="22"/>
        <v>1152.91</v>
      </c>
      <c r="E154" s="23">
        <f t="shared" si="20"/>
        <v>2113.66</v>
      </c>
      <c r="F154" s="28">
        <f t="shared" si="23"/>
        <v>1994.92</v>
      </c>
      <c r="G154" s="28">
        <f t="shared" si="21"/>
        <v>118.74</v>
      </c>
      <c r="H154" s="4"/>
    </row>
    <row r="155" s="5" customFormat="true" ht="20" customHeight="true" spans="1:8">
      <c r="A155" s="30" t="s">
        <v>166</v>
      </c>
      <c r="B155" s="31">
        <v>94.22</v>
      </c>
      <c r="C155" s="22">
        <v>0.85</v>
      </c>
      <c r="D155" s="23">
        <f t="shared" si="22"/>
        <v>2515.67</v>
      </c>
      <c r="E155" s="23">
        <f t="shared" si="20"/>
        <v>4612.07</v>
      </c>
      <c r="F155" s="28">
        <f t="shared" si="23"/>
        <v>4352.96</v>
      </c>
      <c r="G155" s="28">
        <f t="shared" si="21"/>
        <v>259.11</v>
      </c>
      <c r="H155" s="4"/>
    </row>
    <row r="156" s="6" customFormat="true" customHeight="true" spans="1:5">
      <c r="A156" s="35"/>
      <c r="B156" s="36"/>
      <c r="C156" s="37"/>
      <c r="D156" s="35"/>
      <c r="E156" s="7"/>
    </row>
    <row r="157" s="6" customFormat="true" customHeight="true" spans="1:5">
      <c r="A157" s="35"/>
      <c r="B157" s="36"/>
      <c r="C157" s="37"/>
      <c r="D157" s="35"/>
      <c r="E157" s="7"/>
    </row>
    <row r="158" s="6" customFormat="true" customHeight="true" spans="1:5">
      <c r="A158" s="38"/>
      <c r="B158" s="39"/>
      <c r="C158" s="37"/>
      <c r="D158" s="35"/>
      <c r="E158" s="7"/>
    </row>
    <row r="159" s="6" customFormat="true" customHeight="true" spans="1:5">
      <c r="A159" s="35"/>
      <c r="B159" s="36"/>
      <c r="C159" s="37"/>
      <c r="D159" s="35"/>
      <c r="E159" s="7"/>
    </row>
    <row r="160" s="6" customFormat="true" customHeight="true" spans="1:5">
      <c r="A160" s="35"/>
      <c r="B160" s="36"/>
      <c r="C160" s="37"/>
      <c r="D160" s="35"/>
      <c r="E160" s="7"/>
    </row>
    <row r="161" s="6" customFormat="true" customHeight="true" spans="1:5">
      <c r="A161" s="35"/>
      <c r="B161" s="36"/>
      <c r="C161" s="37"/>
      <c r="D161" s="35"/>
      <c r="E161" s="7"/>
    </row>
    <row r="162" s="6" customFormat="true" customHeight="true" spans="1:5">
      <c r="A162" s="35"/>
      <c r="B162" s="36"/>
      <c r="C162" s="37"/>
      <c r="D162" s="35"/>
      <c r="E162" s="7"/>
    </row>
    <row r="163" s="6" customFormat="true" customHeight="true" spans="1:5">
      <c r="A163" s="35"/>
      <c r="B163" s="36"/>
      <c r="C163" s="37"/>
      <c r="D163" s="35"/>
      <c r="E163" s="7"/>
    </row>
    <row r="164" s="6" customFormat="true" customHeight="true" spans="1:5">
      <c r="A164" s="35"/>
      <c r="B164" s="36"/>
      <c r="C164" s="37"/>
      <c r="D164" s="35"/>
      <c r="E164" s="7"/>
    </row>
    <row r="165" s="6" customFormat="true" customHeight="true" spans="1:5">
      <c r="A165" s="35"/>
      <c r="B165" s="36"/>
      <c r="C165" s="37"/>
      <c r="D165" s="35"/>
      <c r="E165" s="7"/>
    </row>
    <row r="166" s="6" customFormat="true" customHeight="true" spans="1:5">
      <c r="A166" s="38"/>
      <c r="B166" s="39"/>
      <c r="C166" s="37"/>
      <c r="D166" s="35"/>
      <c r="E166" s="7"/>
    </row>
    <row r="167" s="6" customFormat="true" customHeight="true" spans="1:5">
      <c r="A167" s="35"/>
      <c r="B167" s="36"/>
      <c r="C167" s="37"/>
      <c r="D167" s="35"/>
      <c r="E167" s="7"/>
    </row>
    <row r="168" s="6" customFormat="true" customHeight="true" spans="1:5">
      <c r="A168" s="35"/>
      <c r="B168" s="36"/>
      <c r="C168" s="37"/>
      <c r="D168" s="35"/>
      <c r="E168" s="7"/>
    </row>
    <row r="169" s="6" customFormat="true" customHeight="true" spans="1:5">
      <c r="A169" s="35"/>
      <c r="B169" s="36"/>
      <c r="C169" s="37"/>
      <c r="D169" s="35"/>
      <c r="E169" s="7"/>
    </row>
    <row r="170" s="6" customFormat="true" customHeight="true" spans="1:5">
      <c r="A170" s="35"/>
      <c r="B170" s="36"/>
      <c r="C170" s="37"/>
      <c r="D170" s="35"/>
      <c r="E170" s="7"/>
    </row>
    <row r="171" s="6" customFormat="true" customHeight="true" spans="1:5">
      <c r="A171" s="35"/>
      <c r="B171" s="36"/>
      <c r="C171" s="37"/>
      <c r="D171" s="35"/>
      <c r="E171" s="7"/>
    </row>
    <row r="172" s="6" customFormat="true" customHeight="true" spans="1:5">
      <c r="A172" s="35"/>
      <c r="B172" s="36"/>
      <c r="C172" s="37"/>
      <c r="D172" s="35"/>
      <c r="E172" s="7"/>
    </row>
    <row r="173" s="6" customFormat="true" customHeight="true" spans="1:5">
      <c r="A173" s="35"/>
      <c r="B173" s="36"/>
      <c r="C173" s="37"/>
      <c r="D173" s="35"/>
      <c r="E173" s="7"/>
    </row>
    <row r="174" s="6" customFormat="true" customHeight="true" spans="1:5">
      <c r="A174" s="35"/>
      <c r="B174" s="36"/>
      <c r="C174" s="37"/>
      <c r="D174" s="35"/>
      <c r="E174" s="7"/>
    </row>
    <row r="175" s="6" customFormat="true" customHeight="true" spans="1:5">
      <c r="A175" s="35"/>
      <c r="B175" s="36"/>
      <c r="C175" s="37"/>
      <c r="D175" s="35"/>
      <c r="E175" s="7"/>
    </row>
    <row r="176" s="6" customFormat="true" customHeight="true" spans="1:5">
      <c r="A176" s="38"/>
      <c r="B176" s="39"/>
      <c r="C176" s="37"/>
      <c r="D176" s="35"/>
      <c r="E176" s="7"/>
    </row>
    <row r="177" s="6" customFormat="true" customHeight="true" spans="1:5">
      <c r="A177" s="35"/>
      <c r="B177" s="36"/>
      <c r="C177" s="37"/>
      <c r="D177" s="35"/>
      <c r="E177" s="7"/>
    </row>
    <row r="178" s="6" customFormat="true" customHeight="true" spans="1:5">
      <c r="A178" s="35"/>
      <c r="B178" s="36"/>
      <c r="C178" s="37"/>
      <c r="D178" s="35"/>
      <c r="E178" s="7"/>
    </row>
    <row r="179" s="6" customFormat="true" customHeight="true" spans="1:5">
      <c r="A179" s="35"/>
      <c r="B179" s="36"/>
      <c r="C179" s="37"/>
      <c r="D179" s="35"/>
      <c r="E179" s="7"/>
    </row>
    <row r="180" s="6" customFormat="true" customHeight="true" spans="1:5">
      <c r="A180" s="3"/>
      <c r="B180" s="36"/>
      <c r="C180" s="37"/>
      <c r="D180" s="35"/>
      <c r="E180" s="7"/>
    </row>
    <row r="181" s="6" customFormat="true" customHeight="true" spans="1:5">
      <c r="A181" s="35"/>
      <c r="B181" s="36"/>
      <c r="C181" s="37"/>
      <c r="D181" s="35"/>
      <c r="E181" s="7"/>
    </row>
    <row r="182" s="6" customFormat="true" customHeight="true" spans="1:5">
      <c r="A182" s="38"/>
      <c r="B182" s="39"/>
      <c r="C182" s="37"/>
      <c r="D182" s="35"/>
      <c r="E182" s="7"/>
    </row>
    <row r="183" s="6" customFormat="true" customHeight="true" spans="1:5">
      <c r="A183" s="35"/>
      <c r="B183" s="36"/>
      <c r="C183" s="37"/>
      <c r="D183" s="35"/>
      <c r="E183" s="7"/>
    </row>
    <row r="184" s="6" customFormat="true" customHeight="true" spans="1:5">
      <c r="A184" s="35"/>
      <c r="B184" s="36"/>
      <c r="C184" s="37"/>
      <c r="D184" s="35"/>
      <c r="E184" s="7"/>
    </row>
    <row r="185" s="6" customFormat="true" customHeight="true" spans="1:5">
      <c r="A185" s="35"/>
      <c r="B185" s="36"/>
      <c r="C185" s="37"/>
      <c r="D185" s="35"/>
      <c r="E185" s="7"/>
    </row>
    <row r="186" s="6" customFormat="true" customHeight="true" spans="1:5">
      <c r="A186" s="35"/>
      <c r="B186" s="36"/>
      <c r="C186" s="37"/>
      <c r="D186" s="35"/>
      <c r="E186" s="7"/>
    </row>
    <row r="187" s="6" customFormat="true" customHeight="true" spans="1:5">
      <c r="A187" s="35"/>
      <c r="B187" s="36"/>
      <c r="C187" s="37"/>
      <c r="D187" s="35"/>
      <c r="E187" s="7"/>
    </row>
    <row r="188" s="6" customFormat="true" customHeight="true" spans="1:5">
      <c r="A188" s="35"/>
      <c r="B188" s="36"/>
      <c r="C188" s="37"/>
      <c r="D188" s="35"/>
      <c r="E188" s="7"/>
    </row>
    <row r="189" s="6" customFormat="true" customHeight="true" spans="1:5">
      <c r="A189" s="35"/>
      <c r="B189" s="36"/>
      <c r="C189" s="37"/>
      <c r="D189" s="35"/>
      <c r="E189" s="7"/>
    </row>
    <row r="190" s="6" customFormat="true" customHeight="true" spans="1:5">
      <c r="A190" s="35"/>
      <c r="B190" s="36"/>
      <c r="C190" s="37"/>
      <c r="D190" s="35"/>
      <c r="E190" s="7"/>
    </row>
    <row r="191" s="6" customFormat="true" customHeight="true" spans="1:5">
      <c r="A191" s="38"/>
      <c r="B191" s="39"/>
      <c r="C191" s="37"/>
      <c r="D191" s="35"/>
      <c r="E191" s="7"/>
    </row>
    <row r="192" s="6" customFormat="true" customHeight="true" spans="1:5">
      <c r="A192" s="35"/>
      <c r="B192" s="36"/>
      <c r="C192" s="37"/>
      <c r="D192" s="35"/>
      <c r="E192" s="7"/>
    </row>
    <row r="193" s="6" customFormat="true" customHeight="true" spans="1:5">
      <c r="A193" s="35"/>
      <c r="B193" s="36"/>
      <c r="C193" s="37"/>
      <c r="D193" s="35"/>
      <c r="E193" s="7"/>
    </row>
    <row r="194" s="6" customFormat="true" customHeight="true" spans="1:5">
      <c r="A194" s="35"/>
      <c r="B194" s="36"/>
      <c r="C194" s="37"/>
      <c r="D194" s="35"/>
      <c r="E194" s="7"/>
    </row>
    <row r="195" s="6" customFormat="true" customHeight="true" spans="1:5">
      <c r="A195" s="35"/>
      <c r="B195" s="36"/>
      <c r="C195" s="37"/>
      <c r="D195" s="35"/>
      <c r="E195" s="7"/>
    </row>
    <row r="196" s="6" customFormat="true" customHeight="true" spans="1:5">
      <c r="A196" s="35"/>
      <c r="B196" s="36"/>
      <c r="C196" s="37"/>
      <c r="D196" s="35"/>
      <c r="E196" s="7"/>
    </row>
    <row r="197" s="6" customFormat="true" customHeight="true" spans="1:5">
      <c r="A197" s="38"/>
      <c r="B197" s="39"/>
      <c r="C197" s="37"/>
      <c r="D197" s="35"/>
      <c r="E197" s="7"/>
    </row>
    <row r="198" s="6" customFormat="true" customHeight="true" spans="1:5">
      <c r="A198" s="35"/>
      <c r="B198" s="36"/>
      <c r="C198" s="37"/>
      <c r="D198" s="35"/>
      <c r="E198" s="7"/>
    </row>
    <row r="199" s="6" customFormat="true" customHeight="true" spans="1:5">
      <c r="A199" s="35"/>
      <c r="B199" s="36"/>
      <c r="C199" s="37"/>
      <c r="D199" s="35"/>
      <c r="E199" s="7"/>
    </row>
    <row r="200" s="6" customFormat="true" customHeight="true" spans="1:5">
      <c r="A200" s="35"/>
      <c r="B200" s="36"/>
      <c r="C200" s="37"/>
      <c r="D200" s="35"/>
      <c r="E200" s="7"/>
    </row>
    <row r="201" s="6" customFormat="true" customHeight="true" spans="1:5">
      <c r="A201" s="35"/>
      <c r="B201" s="36"/>
      <c r="C201" s="37"/>
      <c r="D201" s="35"/>
      <c r="E201" s="7"/>
    </row>
    <row r="202" s="6" customFormat="true" customHeight="true" spans="1:5">
      <c r="A202" s="35"/>
      <c r="B202" s="36"/>
      <c r="C202" s="37"/>
      <c r="D202" s="35"/>
      <c r="E202" s="7"/>
    </row>
    <row r="203" s="6" customFormat="true" customHeight="true" spans="1:5">
      <c r="A203" s="35"/>
      <c r="B203" s="36"/>
      <c r="C203" s="37"/>
      <c r="D203" s="35"/>
      <c r="E203" s="7"/>
    </row>
    <row r="204" s="6" customFormat="true" customHeight="true" spans="1:5">
      <c r="A204" s="35"/>
      <c r="B204" s="36"/>
      <c r="C204" s="37"/>
      <c r="D204" s="35"/>
      <c r="E204" s="7"/>
    </row>
    <row r="205" s="6" customFormat="true" customHeight="true" spans="1:5">
      <c r="A205" s="35"/>
      <c r="B205" s="36"/>
      <c r="C205" s="37"/>
      <c r="D205" s="35"/>
      <c r="E205" s="7"/>
    </row>
    <row r="206" s="6" customFormat="true" customHeight="true" spans="1:5">
      <c r="A206" s="38"/>
      <c r="B206" s="38"/>
      <c r="C206" s="37"/>
      <c r="D206" s="35"/>
      <c r="E206" s="7"/>
    </row>
    <row r="207" s="6" customFormat="true" customHeight="true" spans="1:5">
      <c r="A207" s="35"/>
      <c r="B207" s="35"/>
      <c r="C207" s="37"/>
      <c r="D207" s="35"/>
      <c r="E207" s="7"/>
    </row>
    <row r="208" s="6" customFormat="true" customHeight="true" spans="1:5">
      <c r="A208" s="35"/>
      <c r="B208" s="35"/>
      <c r="C208" s="37"/>
      <c r="D208" s="35"/>
      <c r="E208" s="7"/>
    </row>
    <row r="209" s="6" customFormat="true" customHeight="true" spans="1:5">
      <c r="A209" s="35"/>
      <c r="B209" s="35"/>
      <c r="C209" s="37"/>
      <c r="D209" s="35"/>
      <c r="E209" s="7"/>
    </row>
    <row r="210" s="6" customFormat="true" customHeight="true" spans="1:5">
      <c r="A210" s="35"/>
      <c r="B210" s="35"/>
      <c r="C210" s="37"/>
      <c r="D210" s="35"/>
      <c r="E210" s="7"/>
    </row>
    <row r="211" s="6" customFormat="true" customHeight="true" spans="1:5">
      <c r="A211" s="35"/>
      <c r="B211" s="35"/>
      <c r="C211" s="37"/>
      <c r="D211" s="35"/>
      <c r="E211" s="7"/>
    </row>
    <row r="212" s="6" customFormat="true" customHeight="true" spans="1:5">
      <c r="A212" s="35"/>
      <c r="B212" s="35"/>
      <c r="C212" s="37"/>
      <c r="D212" s="35"/>
      <c r="E212" s="7"/>
    </row>
    <row r="213" s="6" customFormat="true" customHeight="true" spans="1:5">
      <c r="A213" s="38"/>
      <c r="B213" s="39"/>
      <c r="C213" s="37"/>
      <c r="D213" s="35"/>
      <c r="E213" s="7"/>
    </row>
    <row r="214" s="6" customFormat="true" customHeight="true" spans="1:5">
      <c r="A214" s="3"/>
      <c r="B214" s="40"/>
      <c r="C214" s="37"/>
      <c r="D214" s="35"/>
      <c r="E214" s="7"/>
    </row>
    <row r="215" s="6" customFormat="true" customHeight="true" spans="1:5">
      <c r="A215" s="3"/>
      <c r="B215" s="40"/>
      <c r="C215" s="37"/>
      <c r="D215" s="35"/>
      <c r="E215" s="7"/>
    </row>
    <row r="216" s="6" customFormat="true" customHeight="true" spans="1:5">
      <c r="A216" s="3"/>
      <c r="B216" s="40"/>
      <c r="C216" s="37"/>
      <c r="D216" s="35"/>
      <c r="E216" s="7"/>
    </row>
    <row r="217" s="6" customFormat="true" customHeight="true" spans="1:5">
      <c r="A217" s="3"/>
      <c r="B217" s="40"/>
      <c r="C217" s="37"/>
      <c r="D217" s="35"/>
      <c r="E217" s="7"/>
    </row>
    <row r="218" s="6" customFormat="true" customHeight="true" spans="1:5">
      <c r="A218" s="3"/>
      <c r="B218" s="40"/>
      <c r="C218" s="37"/>
      <c r="D218" s="35"/>
      <c r="E218" s="7"/>
    </row>
    <row r="219" s="6" customFormat="true" customHeight="true" spans="1:5">
      <c r="A219" s="3"/>
      <c r="B219" s="40"/>
      <c r="C219" s="37"/>
      <c r="D219" s="35"/>
      <c r="E219" s="7"/>
    </row>
    <row r="220" s="6" customFormat="true" customHeight="true" spans="1:5">
      <c r="A220" s="38"/>
      <c r="B220" s="39"/>
      <c r="C220" s="37"/>
      <c r="D220" s="35"/>
      <c r="E220" s="7"/>
    </row>
    <row r="221" s="6" customFormat="true" customHeight="true" spans="1:5">
      <c r="A221" s="35"/>
      <c r="B221" s="36"/>
      <c r="C221" s="37"/>
      <c r="D221" s="35"/>
      <c r="E221" s="7"/>
    </row>
    <row r="222" s="6" customFormat="true" customHeight="true" spans="1:5">
      <c r="A222" s="35"/>
      <c r="B222" s="36"/>
      <c r="C222" s="37"/>
      <c r="D222" s="35"/>
      <c r="E222" s="7"/>
    </row>
    <row r="223" s="6" customFormat="true" customHeight="true" spans="1:5">
      <c r="A223" s="35"/>
      <c r="B223" s="36"/>
      <c r="C223" s="37"/>
      <c r="D223" s="35"/>
      <c r="E223" s="7"/>
    </row>
    <row r="224" s="6" customFormat="true" customHeight="true" spans="1:5">
      <c r="A224" s="35"/>
      <c r="B224" s="36"/>
      <c r="C224" s="37"/>
      <c r="D224" s="35"/>
      <c r="E224" s="7"/>
    </row>
    <row r="225" s="6" customFormat="true" customHeight="true" spans="1:5">
      <c r="A225" s="38"/>
      <c r="B225" s="39"/>
      <c r="C225" s="37"/>
      <c r="D225" s="35"/>
      <c r="E225" s="7"/>
    </row>
    <row r="226" s="6" customFormat="true" customHeight="true" spans="1:5">
      <c r="A226" s="35"/>
      <c r="B226" s="36"/>
      <c r="C226" s="37"/>
      <c r="D226" s="35"/>
      <c r="E226" s="7"/>
    </row>
    <row r="227" s="6" customFormat="true" customHeight="true" spans="1:5">
      <c r="A227" s="35"/>
      <c r="B227" s="36"/>
      <c r="C227" s="37"/>
      <c r="D227" s="35"/>
      <c r="E227" s="7"/>
    </row>
    <row r="228" s="6" customFormat="true" customHeight="true" spans="1:5">
      <c r="A228" s="35"/>
      <c r="B228" s="36"/>
      <c r="C228" s="37"/>
      <c r="D228" s="35"/>
      <c r="E228" s="7"/>
    </row>
    <row r="229" s="6" customFormat="true" customHeight="true" spans="1:5">
      <c r="A229" s="35"/>
      <c r="B229" s="36"/>
      <c r="C229" s="37"/>
      <c r="D229" s="35"/>
      <c r="E229" s="7"/>
    </row>
    <row r="230" s="6" customFormat="true" customHeight="true" spans="1:5">
      <c r="A230" s="35"/>
      <c r="B230" s="36"/>
      <c r="C230" s="37"/>
      <c r="D230" s="35"/>
      <c r="E230" s="7"/>
    </row>
    <row r="231" s="6" customFormat="true" customHeight="true" spans="1:5">
      <c r="A231" s="35"/>
      <c r="B231" s="36"/>
      <c r="C231" s="37"/>
      <c r="D231" s="35"/>
      <c r="E231" s="7"/>
    </row>
    <row r="232" s="6" customFormat="true" customHeight="true" spans="1:5">
      <c r="A232" s="35"/>
      <c r="B232" s="36"/>
      <c r="C232" s="37"/>
      <c r="D232" s="35"/>
      <c r="E232" s="7"/>
    </row>
    <row r="233" s="6" customFormat="true" customHeight="true" spans="1:5">
      <c r="A233" s="35"/>
      <c r="B233" s="36"/>
      <c r="C233" s="37"/>
      <c r="D233" s="35"/>
      <c r="E233" s="7"/>
    </row>
    <row r="234" s="6" customFormat="true" customHeight="true" spans="1:5">
      <c r="A234" s="38"/>
      <c r="B234" s="39"/>
      <c r="C234" s="37"/>
      <c r="D234" s="35"/>
      <c r="E234" s="7"/>
    </row>
    <row r="235" s="6" customFormat="true" customHeight="true" spans="1:5">
      <c r="A235" s="41"/>
      <c r="B235" s="42"/>
      <c r="C235" s="37"/>
      <c r="D235" s="35"/>
      <c r="E235" s="7"/>
    </row>
    <row r="236" s="6" customFormat="true" customHeight="true" spans="1:5">
      <c r="A236" s="38"/>
      <c r="B236" s="39"/>
      <c r="C236" s="37"/>
      <c r="D236" s="35"/>
      <c r="E236" s="7"/>
    </row>
    <row r="237" s="6" customFormat="true" customHeight="true" spans="1:5">
      <c r="A237" s="35"/>
      <c r="B237" s="36"/>
      <c r="C237" s="37"/>
      <c r="D237" s="35"/>
      <c r="E237" s="7"/>
    </row>
    <row r="238" s="6" customFormat="true" customHeight="true" spans="1:5">
      <c r="A238" s="35"/>
      <c r="B238" s="36"/>
      <c r="C238" s="37"/>
      <c r="D238" s="35"/>
      <c r="E238" s="7"/>
    </row>
    <row r="239" s="6" customFormat="true" customHeight="true" spans="1:5">
      <c r="A239" s="35"/>
      <c r="B239" s="36"/>
      <c r="C239" s="37"/>
      <c r="D239" s="35"/>
      <c r="E239" s="7"/>
    </row>
    <row r="240" s="6" customFormat="true" customHeight="true" spans="1:5">
      <c r="A240" s="38"/>
      <c r="B240" s="39"/>
      <c r="C240" s="37"/>
      <c r="D240" s="35"/>
      <c r="E240" s="7"/>
    </row>
    <row r="241" s="6" customFormat="true" customHeight="true" spans="1:5">
      <c r="A241" s="35"/>
      <c r="B241" s="36"/>
      <c r="C241" s="37"/>
      <c r="D241" s="35"/>
      <c r="E241" s="7"/>
    </row>
    <row r="242" s="6" customFormat="true" customHeight="true" spans="1:5">
      <c r="A242" s="35"/>
      <c r="B242" s="36"/>
      <c r="C242" s="37"/>
      <c r="D242" s="35"/>
      <c r="E242" s="7"/>
    </row>
    <row r="243" s="6" customFormat="true" customHeight="true" spans="1:5">
      <c r="A243" s="35"/>
      <c r="B243" s="36"/>
      <c r="C243" s="37"/>
      <c r="D243" s="35"/>
      <c r="E243" s="7"/>
    </row>
    <row r="244" s="6" customFormat="true" customHeight="true" spans="1:5">
      <c r="A244" s="35"/>
      <c r="B244" s="36"/>
      <c r="C244" s="37"/>
      <c r="D244" s="35"/>
      <c r="E244" s="7"/>
    </row>
    <row r="245" s="6" customFormat="true" customHeight="true" spans="1:5">
      <c r="A245" s="35"/>
      <c r="B245" s="36"/>
      <c r="C245" s="37"/>
      <c r="D245" s="35"/>
      <c r="E245" s="7"/>
    </row>
    <row r="246" s="6" customFormat="true" customHeight="true" spans="1:5">
      <c r="A246" s="38"/>
      <c r="B246" s="39"/>
      <c r="C246" s="37"/>
      <c r="D246" s="35"/>
      <c r="E246" s="7"/>
    </row>
    <row r="247" s="6" customFormat="true" customHeight="true" spans="1:5">
      <c r="A247" s="3"/>
      <c r="B247" s="40"/>
      <c r="C247" s="37"/>
      <c r="D247" s="35"/>
      <c r="E247" s="7"/>
    </row>
    <row r="248" s="6" customFormat="true" customHeight="true" spans="1:5">
      <c r="A248" s="3"/>
      <c r="B248" s="40"/>
      <c r="C248" s="37"/>
      <c r="D248" s="35"/>
      <c r="E248" s="7"/>
    </row>
    <row r="249" s="6" customFormat="true" customHeight="true" spans="1:5">
      <c r="A249" s="3"/>
      <c r="B249" s="40"/>
      <c r="C249" s="37"/>
      <c r="D249" s="35"/>
      <c r="E249" s="7"/>
    </row>
    <row r="250" s="6" customFormat="true" customHeight="true" spans="1:5">
      <c r="A250" s="3"/>
      <c r="B250" s="40"/>
      <c r="C250" s="37"/>
      <c r="D250" s="35"/>
      <c r="E250" s="7"/>
    </row>
    <row r="251" s="6" customFormat="true" customHeight="true" spans="1:5">
      <c r="A251" s="3"/>
      <c r="B251" s="40"/>
      <c r="C251" s="37"/>
      <c r="D251" s="35"/>
      <c r="E251" s="7"/>
    </row>
  </sheetData>
  <mergeCells count="1">
    <mergeCell ref="A2:G2"/>
  </mergeCells>
  <printOptions horizontalCentered="true"/>
  <pageMargins left="0.472222222222222" right="0.472222222222222" top="0.590277777777778" bottom="0.786805555555556" header="0.507638888888889" footer="0.50763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ht706</cp:lastModifiedBy>
  <dcterms:created xsi:type="dcterms:W3CDTF">2019-07-09T07:39:00Z</dcterms:created>
  <dcterms:modified xsi:type="dcterms:W3CDTF">2023-03-31T14:36:42Z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568C8F511C794F11A149F110D076E30C</vt:lpwstr>
  </property>
</Properties>
</file>