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修订项目" sheetId="1" r:id="rId1"/>
  </sheets>
  <definedNames>
    <definedName name="_xlnm._FilterDatabase" localSheetId="0" hidden="1">修订项目!$A$3:$Q$110</definedName>
    <definedName name="_xlnm.Print_Area" localSheetId="0">修订项目!$A$2:$K$110</definedName>
  </definedNames>
  <calcPr calcId="144525"/>
</workbook>
</file>

<file path=xl/sharedStrings.xml><?xml version="1.0" encoding="utf-8"?>
<sst xmlns="http://schemas.openxmlformats.org/spreadsheetml/2006/main" count="355" uniqueCount="227">
  <si>
    <t>附件1：</t>
  </si>
  <si>
    <t>汕尾市新修订基本医疗服务项目价格表</t>
  </si>
  <si>
    <t>序号</t>
  </si>
  <si>
    <t>财务分类</t>
  </si>
  <si>
    <t>编码</t>
  </si>
  <si>
    <t>项目名称</t>
  </si>
  <si>
    <t>项目内涵</t>
  </si>
  <si>
    <t>除外内容</t>
  </si>
  <si>
    <t>计价单位</t>
  </si>
  <si>
    <t>说明</t>
  </si>
  <si>
    <t>三级价格（元）</t>
  </si>
  <si>
    <t>二级价格（元）</t>
  </si>
  <si>
    <t>一级价格（元）</t>
  </si>
  <si>
    <r>
      <rPr>
        <sz val="10"/>
        <rFont val="Times New Roman"/>
        <charset val="134"/>
      </rPr>
      <t>(</t>
    </r>
    <r>
      <rPr>
        <sz val="10"/>
        <rFont val="宋体"/>
        <charset val="134"/>
      </rPr>
      <t>二</t>
    </r>
    <r>
      <rPr>
        <sz val="10"/>
        <rFont val="Times New Roman"/>
        <charset val="134"/>
      </rPr>
      <t>)</t>
    </r>
    <r>
      <rPr>
        <sz val="10"/>
        <rFont val="宋体"/>
        <charset val="134"/>
      </rPr>
      <t>一般检查治疗</t>
    </r>
  </si>
  <si>
    <r>
      <rPr>
        <sz val="10"/>
        <rFont val="Times New Roman"/>
        <charset val="134"/>
      </rPr>
      <t>14.</t>
    </r>
    <r>
      <rPr>
        <sz val="10"/>
        <rFont val="宋体"/>
        <charset val="134"/>
      </rPr>
      <t>引流管冲洗</t>
    </r>
  </si>
  <si>
    <t>一次性引流瓶（袋）</t>
  </si>
  <si>
    <t>E</t>
  </si>
  <si>
    <t>121400000-3</t>
  </si>
  <si>
    <t>中心负压吸引加收</t>
  </si>
  <si>
    <t>日</t>
  </si>
  <si>
    <t>121400001-4</t>
  </si>
  <si>
    <t>更换引流装置</t>
  </si>
  <si>
    <t>含更换各类无菌引流袋、引流瓶等引流装置。</t>
  </si>
  <si>
    <t>一次性引流装置</t>
  </si>
  <si>
    <t>次</t>
  </si>
  <si>
    <r>
      <rPr>
        <sz val="10"/>
        <rFont val="Times New Roman"/>
        <charset val="134"/>
      </rPr>
      <t>(</t>
    </r>
    <r>
      <rPr>
        <sz val="10"/>
        <rFont val="宋体"/>
        <charset val="134"/>
      </rPr>
      <t>一</t>
    </r>
    <r>
      <rPr>
        <sz val="10"/>
        <rFont val="Times New Roman"/>
        <charset val="134"/>
      </rPr>
      <t>)</t>
    </r>
    <r>
      <rPr>
        <sz val="10"/>
        <rFont val="宋体"/>
        <charset val="134"/>
      </rPr>
      <t>医学影像</t>
    </r>
  </si>
  <si>
    <r>
      <rPr>
        <sz val="10"/>
        <rFont val="Times New Roman"/>
        <charset val="134"/>
      </rPr>
      <t>1. X</t>
    </r>
    <r>
      <rPr>
        <sz val="10"/>
        <rFont val="宋体"/>
        <charset val="134"/>
      </rPr>
      <t>线检查</t>
    </r>
  </si>
  <si>
    <t>不得另行收取图象记录附加费用。</t>
  </si>
  <si>
    <t>D</t>
  </si>
  <si>
    <r>
      <rPr>
        <sz val="10"/>
        <rFont val="Times New Roman"/>
        <charset val="134"/>
      </rPr>
      <t>1.2 X</t>
    </r>
    <r>
      <rPr>
        <sz val="10"/>
        <rFont val="宋体"/>
        <charset val="134"/>
      </rPr>
      <t>线摄影</t>
    </r>
  </si>
  <si>
    <t>含曝光、冲洗、诊断和胶片等。</t>
  </si>
  <si>
    <t>210102000-4</t>
  </si>
  <si>
    <r>
      <rPr>
        <sz val="10"/>
        <rFont val="宋体"/>
        <charset val="134"/>
      </rPr>
      <t>数字化</t>
    </r>
    <r>
      <rPr>
        <sz val="10"/>
        <rFont val="Times New Roman"/>
        <charset val="134"/>
      </rPr>
      <t>X</t>
    </r>
    <r>
      <rPr>
        <sz val="10"/>
        <rFont val="宋体"/>
        <charset val="134"/>
      </rPr>
      <t>线断层摄影加收</t>
    </r>
  </si>
  <si>
    <r>
      <rPr>
        <sz val="10"/>
        <rFont val="Times New Roman"/>
        <charset val="134"/>
      </rPr>
      <t>(</t>
    </r>
    <r>
      <rPr>
        <sz val="10"/>
        <rFont val="宋体"/>
        <charset val="134"/>
      </rPr>
      <t>二</t>
    </r>
    <r>
      <rPr>
        <sz val="10"/>
        <rFont val="Times New Roman"/>
        <charset val="134"/>
      </rPr>
      <t>)</t>
    </r>
    <r>
      <rPr>
        <sz val="10"/>
        <rFont val="宋体"/>
        <charset val="134"/>
      </rPr>
      <t>超声检查</t>
    </r>
  </si>
  <si>
    <t>适用于腔道检查的杀菌型耦合剂</t>
  </si>
  <si>
    <r>
      <rPr>
        <sz val="10"/>
        <rFont val="Times New Roman"/>
        <charset val="134"/>
      </rPr>
      <t>4.</t>
    </r>
    <r>
      <rPr>
        <sz val="10"/>
        <rFont val="宋体"/>
        <charset val="134"/>
      </rPr>
      <t>多普勒检查</t>
    </r>
  </si>
  <si>
    <t>指单纯伪彩频谱多普勒检查，不具备二维图象和真彩色多普勒功能。</t>
  </si>
  <si>
    <t>图象记录、造影剂</t>
  </si>
  <si>
    <t>220400001-3</t>
  </si>
  <si>
    <r>
      <rPr>
        <sz val="10"/>
        <rFont val="宋体"/>
        <charset val="134"/>
      </rPr>
      <t>颅内多普勒血流图</t>
    </r>
    <r>
      <rPr>
        <sz val="10"/>
        <rFont val="Times New Roman"/>
        <charset val="134"/>
      </rPr>
      <t>(TCD)</t>
    </r>
    <r>
      <rPr>
        <sz val="10"/>
        <rFont val="宋体"/>
        <charset val="134"/>
      </rPr>
      <t>发泡试验加收</t>
    </r>
  </si>
  <si>
    <r>
      <rPr>
        <sz val="10"/>
        <rFont val="宋体"/>
        <charset val="134"/>
      </rPr>
      <t>经肘静脉注射对比剂，通过</t>
    </r>
    <r>
      <rPr>
        <sz val="10"/>
        <rFont val="Times New Roman"/>
        <charset val="134"/>
      </rPr>
      <t>TCD</t>
    </r>
    <r>
      <rPr>
        <sz val="10"/>
        <rFont val="宋体"/>
        <charset val="134"/>
      </rPr>
      <t>栓子监测软件监测并记录颅内血管中出现的微气泡数量及第一个微气泡出现的时间，以辅助诊断及评估右向左分流。</t>
    </r>
  </si>
  <si>
    <t>220400001-4</t>
  </si>
  <si>
    <r>
      <rPr>
        <sz val="10"/>
        <rFont val="宋体"/>
        <charset val="134"/>
      </rPr>
      <t>颅内多普勒血流图</t>
    </r>
    <r>
      <rPr>
        <sz val="10"/>
        <rFont val="Times New Roman"/>
        <charset val="134"/>
      </rPr>
      <t>(TCD)</t>
    </r>
    <r>
      <rPr>
        <sz val="10"/>
        <rFont val="宋体"/>
        <charset val="134"/>
      </rPr>
      <t>卧立位试验加收</t>
    </r>
  </si>
  <si>
    <r>
      <rPr>
        <sz val="10"/>
        <rFont val="宋体"/>
        <charset val="134"/>
      </rPr>
      <t>在</t>
    </r>
    <r>
      <rPr>
        <sz val="10"/>
        <rFont val="Times New Roman"/>
        <charset val="134"/>
      </rPr>
      <t>(TCD)</t>
    </r>
    <r>
      <rPr>
        <sz val="10"/>
        <rFont val="宋体"/>
        <charset val="134"/>
      </rPr>
      <t>检查基础上，嘱病人站立，观察脑血流和频谱变化。评估体位变化时脑血流的代偿功能。</t>
    </r>
  </si>
  <si>
    <r>
      <rPr>
        <sz val="10"/>
        <rFont val="Times New Roman"/>
        <charset val="134"/>
      </rPr>
      <t>6.</t>
    </r>
    <r>
      <rPr>
        <sz val="10"/>
        <rFont val="宋体"/>
        <charset val="134"/>
      </rPr>
      <t>心脏超声检查</t>
    </r>
  </si>
  <si>
    <t>220600005-1</t>
  </si>
  <si>
    <t>术中动态超声心动图监测</t>
  </si>
  <si>
    <t>半小时</t>
  </si>
  <si>
    <t>220600010-1</t>
  </si>
  <si>
    <t>右心功能测定</t>
  </si>
  <si>
    <r>
      <rPr>
        <sz val="10"/>
        <rFont val="宋体"/>
        <charset val="134"/>
      </rPr>
      <t>指二维或三维心脏超声检查（至少包含</t>
    </r>
    <r>
      <rPr>
        <sz val="10"/>
        <rFont val="Times New Roman"/>
        <charset val="134"/>
      </rPr>
      <t>4</t>
    </r>
    <r>
      <rPr>
        <sz val="10"/>
        <rFont val="宋体"/>
        <charset val="134"/>
      </rPr>
      <t>项参数指标）：右室壁厚度、三尖瓣环</t>
    </r>
    <r>
      <rPr>
        <sz val="10"/>
        <rFont val="Times New Roman"/>
        <charset val="134"/>
      </rPr>
      <t>M</t>
    </r>
    <r>
      <rPr>
        <sz val="10"/>
        <rFont val="宋体"/>
        <charset val="134"/>
      </rPr>
      <t>型位于（</t>
    </r>
    <r>
      <rPr>
        <sz val="10"/>
        <rFont val="Times New Roman"/>
        <charset val="134"/>
      </rPr>
      <t>TAPSE</t>
    </r>
    <r>
      <rPr>
        <sz val="10"/>
        <rFont val="宋体"/>
        <charset val="134"/>
      </rPr>
      <t>）、三尖瓣环组织多普勒收缩期峰值速度（</t>
    </r>
    <r>
      <rPr>
        <sz val="10"/>
        <rFont val="Times New Roman"/>
        <charset val="134"/>
      </rPr>
      <t>S</t>
    </r>
    <r>
      <rPr>
        <sz val="10"/>
        <rFont val="宋体"/>
        <charset val="134"/>
      </rPr>
      <t>峰）、右室面积变化率（</t>
    </r>
    <r>
      <rPr>
        <sz val="10"/>
        <rFont val="Times New Roman"/>
        <charset val="134"/>
      </rPr>
      <t>FAC</t>
    </r>
    <r>
      <rPr>
        <sz val="10"/>
        <rFont val="宋体"/>
        <charset val="134"/>
      </rPr>
      <t>）、下腔静脉内径及随呼吸变化率、三维右室舒张末容积、三维右室收缩末容积、三维右室每搏量、三维右室射血分数、右室应变。</t>
    </r>
  </si>
  <si>
    <t>三、临床诊疗类</t>
  </si>
  <si>
    <t>300000000-17</t>
  </si>
  <si>
    <t>使用微动力系统加收</t>
  </si>
  <si>
    <t>300000000-21</t>
  </si>
  <si>
    <t>使用超声吸引辅助操作加收</t>
  </si>
  <si>
    <t>300000000-22</t>
  </si>
  <si>
    <t>使用激光刀加收</t>
  </si>
  <si>
    <t>300000000-23</t>
  </si>
  <si>
    <t>使用钬激光加收</t>
  </si>
  <si>
    <t>300000000-24</t>
  </si>
  <si>
    <t>使用荧光显影辅助操作加收</t>
  </si>
  <si>
    <r>
      <rPr>
        <sz val="10"/>
        <rFont val="Times New Roman"/>
        <charset val="134"/>
      </rPr>
      <t>(</t>
    </r>
    <r>
      <rPr>
        <sz val="10"/>
        <rFont val="宋体"/>
        <charset val="134"/>
      </rPr>
      <t>一</t>
    </r>
    <r>
      <rPr>
        <sz val="10"/>
        <rFont val="Times New Roman"/>
        <charset val="134"/>
      </rPr>
      <t>)</t>
    </r>
    <r>
      <rPr>
        <sz val="10"/>
        <rFont val="宋体"/>
        <charset val="134"/>
      </rPr>
      <t>临床各系统诊疗</t>
    </r>
  </si>
  <si>
    <t>310000000-13</t>
  </si>
  <si>
    <r>
      <rPr>
        <sz val="10"/>
        <rFont val="宋体"/>
        <charset val="134"/>
      </rPr>
      <t>诊疗中使用脊柱内镜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</si>
  <si>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310000000-14</t>
  </si>
  <si>
    <t>诊疗中使用单孔腹腔镜加收</t>
  </si>
  <si>
    <t>310000000-15</t>
  </si>
  <si>
    <t>诊疗中使用单孔胸腔镜加收</t>
  </si>
  <si>
    <r>
      <rPr>
        <sz val="10"/>
        <rFont val="Times New Roman"/>
        <charset val="134"/>
      </rPr>
      <t>1.</t>
    </r>
    <r>
      <rPr>
        <sz val="10"/>
        <rFont val="宋体"/>
        <charset val="134"/>
      </rPr>
      <t>神经系统</t>
    </r>
  </si>
  <si>
    <t>310100013-1</t>
  </si>
  <si>
    <t>术中面神经监测</t>
  </si>
  <si>
    <r>
      <rPr>
        <sz val="10"/>
        <rFont val="Times New Roman"/>
        <charset val="134"/>
      </rPr>
      <t xml:space="preserve">4.2 </t>
    </r>
    <r>
      <rPr>
        <sz val="10"/>
        <rFont val="宋体"/>
        <charset val="134"/>
      </rPr>
      <t>鼻部诊疗</t>
    </r>
  </si>
  <si>
    <t>310402025-7</t>
  </si>
  <si>
    <t>鼻部等离子射频消融治疗</t>
  </si>
  <si>
    <r>
      <rPr>
        <sz val="10"/>
        <rFont val="Times New Roman"/>
        <charset val="134"/>
      </rPr>
      <t>6.</t>
    </r>
    <r>
      <rPr>
        <sz val="10"/>
        <rFont val="宋体"/>
        <charset val="134"/>
      </rPr>
      <t>呼吸系统</t>
    </r>
  </si>
  <si>
    <r>
      <rPr>
        <sz val="10"/>
        <rFont val="Times New Roman"/>
        <charset val="134"/>
      </rPr>
      <t xml:space="preserve">6.7 </t>
    </r>
    <r>
      <rPr>
        <sz val="10"/>
        <rFont val="宋体"/>
        <charset val="134"/>
      </rPr>
      <t>高压氧治疗</t>
    </r>
  </si>
  <si>
    <t>含氧气。</t>
  </si>
  <si>
    <t>高压氧舱治疗</t>
  </si>
  <si>
    <r>
      <rPr>
        <sz val="10"/>
        <rFont val="宋体"/>
        <charset val="134"/>
      </rPr>
      <t>含治疗压力为</t>
    </r>
    <r>
      <rPr>
        <sz val="10"/>
        <rFont val="Times New Roman"/>
        <charset val="134"/>
      </rPr>
      <t>1</t>
    </r>
    <r>
      <rPr>
        <sz val="10"/>
        <rFont val="宋体"/>
        <charset val="134"/>
      </rPr>
      <t>个大气压以上</t>
    </r>
    <r>
      <rPr>
        <sz val="10"/>
        <rFont val="Times New Roman"/>
        <charset val="134"/>
      </rPr>
      <t>2.5</t>
    </r>
    <r>
      <rPr>
        <sz val="10"/>
        <rFont val="宋体"/>
        <charset val="134"/>
      </rPr>
      <t>个大气压（不含</t>
    </r>
    <r>
      <rPr>
        <sz val="10"/>
        <rFont val="Times New Roman"/>
        <charset val="134"/>
      </rPr>
      <t>2.5</t>
    </r>
    <r>
      <rPr>
        <sz val="10"/>
        <rFont val="宋体"/>
        <charset val="134"/>
      </rPr>
      <t>）以下（超高压除外）、舱内吸氧用面罩、头罩和安全防护措施、舱内医护人员监护和指导；不含舱内心电、呼吸监护和药物雾化吸入等。</t>
    </r>
  </si>
  <si>
    <t>310607001-1</t>
  </si>
  <si>
    <t>超高压氧舱治疗</t>
  </si>
  <si>
    <r>
      <rPr>
        <sz val="10"/>
        <rFont val="宋体"/>
        <charset val="134"/>
      </rPr>
      <t>含压力为</t>
    </r>
    <r>
      <rPr>
        <sz val="10"/>
        <rFont val="Times New Roman"/>
        <charset val="134"/>
      </rPr>
      <t>2.5</t>
    </r>
    <r>
      <rPr>
        <sz val="10"/>
        <rFont val="宋体"/>
        <charset val="134"/>
      </rPr>
      <t>个大气压（含</t>
    </r>
    <r>
      <rPr>
        <sz val="10"/>
        <rFont val="Times New Roman"/>
        <charset val="134"/>
      </rPr>
      <t>2.5</t>
    </r>
    <r>
      <rPr>
        <sz val="10"/>
        <rFont val="宋体"/>
        <charset val="134"/>
      </rPr>
      <t>）以上、舱内吸氧用面罩、头罩和安全防护措施、舱内医护人员监护和指导；不含舱内心电、呼吸监护和药物雾化吸入等。</t>
    </r>
  </si>
  <si>
    <r>
      <rPr>
        <sz val="10"/>
        <rFont val="Times New Roman"/>
        <charset val="134"/>
      </rPr>
      <t>9.</t>
    </r>
    <r>
      <rPr>
        <sz val="10"/>
        <rFont val="宋体"/>
        <charset val="134"/>
      </rPr>
      <t>消化系统</t>
    </r>
  </si>
  <si>
    <t>网篮、圈套器、勒除器、高频切开刀、静脉曲张注射针</t>
  </si>
  <si>
    <r>
      <rPr>
        <sz val="10"/>
        <rFont val="Times New Roman"/>
        <charset val="134"/>
      </rPr>
      <t xml:space="preserve">9.1 </t>
    </r>
    <r>
      <rPr>
        <sz val="10"/>
        <rFont val="宋体"/>
        <charset val="134"/>
      </rPr>
      <t>食管诊疗</t>
    </r>
  </si>
  <si>
    <t>310901001-2</t>
  </si>
  <si>
    <t>高分辨率食管测压</t>
  </si>
  <si>
    <t>含上、下食管括约肌压力测定、食管蠕动测定、食管及括约肌长度测定、药物激发试验、打印报告；不含动态压力监测。</t>
  </si>
  <si>
    <r>
      <rPr>
        <sz val="10"/>
        <rFont val="Times New Roman"/>
        <charset val="134"/>
      </rPr>
      <t xml:space="preserve">9.4 </t>
    </r>
    <r>
      <rPr>
        <sz val="10"/>
        <rFont val="宋体"/>
        <charset val="134"/>
      </rPr>
      <t>直肠肛门诊疗</t>
    </r>
  </si>
  <si>
    <t>310904002-1</t>
  </si>
  <si>
    <t>高分辨率肛门直肠测压</t>
  </si>
  <si>
    <t>310904003-2</t>
  </si>
  <si>
    <t>电子肛门镜活检</t>
  </si>
  <si>
    <t>含检查、穿刺。</t>
  </si>
  <si>
    <t>310904003-3</t>
  </si>
  <si>
    <t>电子肛门镜检查</t>
  </si>
  <si>
    <t>不含活检、穿刺。</t>
  </si>
  <si>
    <r>
      <rPr>
        <sz val="10"/>
        <rFont val="Times New Roman"/>
        <charset val="134"/>
      </rPr>
      <t xml:space="preserve">9.5 </t>
    </r>
    <r>
      <rPr>
        <sz val="10"/>
        <rFont val="宋体"/>
        <charset val="134"/>
      </rPr>
      <t>消化系统其他诊疗</t>
    </r>
  </si>
  <si>
    <t>310905020-2</t>
  </si>
  <si>
    <t>经内镜胰胆管支架取出术</t>
  </si>
  <si>
    <r>
      <rPr>
        <sz val="10"/>
        <rFont val="宋体"/>
        <charset val="134"/>
      </rPr>
      <t>不含</t>
    </r>
    <r>
      <rPr>
        <sz val="10"/>
        <rFont val="Times New Roman"/>
        <charset val="134"/>
      </rPr>
      <t>X</t>
    </r>
    <r>
      <rPr>
        <sz val="10"/>
        <rFont val="宋体"/>
        <charset val="134"/>
      </rPr>
      <t>线监视。</t>
    </r>
  </si>
  <si>
    <t>支架、导管、导丝、球囊扩张器</t>
  </si>
  <si>
    <t>310905020-3</t>
  </si>
  <si>
    <r>
      <rPr>
        <sz val="10"/>
        <rFont val="宋体"/>
        <charset val="134"/>
      </rPr>
      <t>经内镜胰胆管支架取出术</t>
    </r>
    <r>
      <rPr>
        <sz val="10"/>
        <rFont val="Times New Roman"/>
        <charset val="134"/>
      </rPr>
      <t>(</t>
    </r>
    <r>
      <rPr>
        <sz val="10"/>
        <rFont val="宋体"/>
        <charset val="134"/>
      </rPr>
      <t>胆管、胰管两管同时手术</t>
    </r>
    <r>
      <rPr>
        <sz val="10"/>
        <rFont val="Times New Roman"/>
        <charset val="134"/>
      </rPr>
      <t>)</t>
    </r>
  </si>
  <si>
    <r>
      <rPr>
        <sz val="10"/>
        <rFont val="Times New Roman"/>
        <charset val="134"/>
      </rPr>
      <t>12.</t>
    </r>
    <r>
      <rPr>
        <sz val="10"/>
        <rFont val="宋体"/>
        <charset val="134"/>
      </rPr>
      <t>女性生殖系统及孕产</t>
    </r>
    <r>
      <rPr>
        <sz val="10"/>
        <rFont val="Times New Roman"/>
        <charset val="134"/>
      </rPr>
      <t>(</t>
    </r>
    <r>
      <rPr>
        <sz val="10"/>
        <rFont val="宋体"/>
        <charset val="134"/>
      </rPr>
      <t>含新生儿诊疗</t>
    </r>
    <r>
      <rPr>
        <sz val="10"/>
        <rFont val="Times New Roman"/>
        <charset val="134"/>
      </rPr>
      <t>)</t>
    </r>
  </si>
  <si>
    <r>
      <rPr>
        <sz val="10"/>
        <rFont val="Times New Roman"/>
        <charset val="134"/>
      </rPr>
      <t xml:space="preserve">12.1 </t>
    </r>
    <r>
      <rPr>
        <sz val="10"/>
        <rFont val="宋体"/>
        <charset val="134"/>
      </rPr>
      <t>女性生殖系统及孕产诊疗</t>
    </r>
  </si>
  <si>
    <t>311201019-1</t>
  </si>
  <si>
    <t>宫腔填塞物取出</t>
  </si>
  <si>
    <r>
      <rPr>
        <sz val="10"/>
        <rFont val="Times New Roman"/>
        <charset val="134"/>
      </rPr>
      <t>14.</t>
    </r>
    <r>
      <rPr>
        <sz val="10"/>
        <rFont val="宋体"/>
        <charset val="134"/>
      </rPr>
      <t>体被系统</t>
    </r>
  </si>
  <si>
    <t>311400059S</t>
  </si>
  <si>
    <t>尖锐湿疣灼除治疗</t>
  </si>
  <si>
    <t>部位</t>
  </si>
  <si>
    <r>
      <rPr>
        <sz val="10"/>
        <rFont val="宋体"/>
        <charset val="134"/>
      </rPr>
      <t>计价部位分为：</t>
    </r>
    <r>
      <rPr>
        <sz val="10"/>
        <rFont val="Times New Roman"/>
        <charset val="134"/>
      </rPr>
      <t>1.</t>
    </r>
    <r>
      <rPr>
        <sz val="10"/>
        <rFont val="宋体"/>
        <charset val="134"/>
      </rPr>
      <t>外生殖器；</t>
    </r>
    <r>
      <rPr>
        <sz val="10"/>
        <rFont val="Times New Roman"/>
        <charset val="134"/>
      </rPr>
      <t>2.</t>
    </r>
    <r>
      <rPr>
        <sz val="10"/>
        <rFont val="宋体"/>
        <charset val="134"/>
      </rPr>
      <t>阴道；</t>
    </r>
    <r>
      <rPr>
        <sz val="10"/>
        <rFont val="Times New Roman"/>
        <charset val="134"/>
      </rPr>
      <t>3.</t>
    </r>
    <r>
      <rPr>
        <sz val="10"/>
        <rFont val="宋体"/>
        <charset val="134"/>
      </rPr>
      <t>宫颈；</t>
    </r>
    <r>
      <rPr>
        <sz val="10"/>
        <rFont val="Times New Roman"/>
        <charset val="134"/>
      </rPr>
      <t>4.</t>
    </r>
    <r>
      <rPr>
        <sz val="10"/>
        <rFont val="宋体"/>
        <charset val="134"/>
      </rPr>
      <t>会阴；</t>
    </r>
    <r>
      <rPr>
        <sz val="10"/>
        <rFont val="Times New Roman"/>
        <charset val="134"/>
      </rPr>
      <t>5.</t>
    </r>
    <r>
      <rPr>
        <sz val="10"/>
        <rFont val="宋体"/>
        <charset val="134"/>
      </rPr>
      <t>肛周；</t>
    </r>
    <r>
      <rPr>
        <sz val="10"/>
        <rFont val="Times New Roman"/>
        <charset val="134"/>
      </rPr>
      <t>6.</t>
    </r>
    <r>
      <rPr>
        <sz val="10"/>
        <rFont val="宋体"/>
        <charset val="134"/>
      </rPr>
      <t>肛管；</t>
    </r>
    <r>
      <rPr>
        <sz val="10"/>
        <rFont val="Times New Roman"/>
        <charset val="134"/>
      </rPr>
      <t>7.</t>
    </r>
    <r>
      <rPr>
        <sz val="10"/>
        <rFont val="宋体"/>
        <charset val="134"/>
      </rPr>
      <t>其他。</t>
    </r>
  </si>
  <si>
    <r>
      <rPr>
        <sz val="10"/>
        <rFont val="Times New Roman"/>
        <charset val="134"/>
      </rPr>
      <t>(</t>
    </r>
    <r>
      <rPr>
        <sz val="10"/>
        <rFont val="宋体"/>
        <charset val="134"/>
      </rPr>
      <t>二</t>
    </r>
    <r>
      <rPr>
        <sz val="10"/>
        <rFont val="Times New Roman"/>
        <charset val="134"/>
      </rPr>
      <t>)</t>
    </r>
    <r>
      <rPr>
        <sz val="10"/>
        <rFont val="宋体"/>
        <charset val="134"/>
      </rPr>
      <t>经血管介入诊疗</t>
    </r>
  </si>
  <si>
    <r>
      <rPr>
        <sz val="10"/>
        <rFont val="Times New Roman"/>
        <charset val="134"/>
      </rPr>
      <t>5.</t>
    </r>
    <r>
      <rPr>
        <sz val="10"/>
        <rFont val="宋体"/>
        <charset val="134"/>
      </rPr>
      <t>冠脉介入诊疗</t>
    </r>
  </si>
  <si>
    <t>320500001-2</t>
  </si>
  <si>
    <r>
      <t>冠状动脉造影术加收</t>
    </r>
    <r>
      <rPr>
        <sz val="10"/>
        <rFont val="Times New Roman"/>
        <charset val="134"/>
      </rPr>
      <t>(</t>
    </r>
    <r>
      <rPr>
        <sz val="10"/>
        <rFont val="宋体"/>
        <charset val="134"/>
      </rPr>
      <t>同时做药物激发试验</t>
    </r>
    <r>
      <rPr>
        <sz val="10"/>
        <rFont val="Times New Roman"/>
        <charset val="134"/>
      </rPr>
      <t>)</t>
    </r>
  </si>
  <si>
    <r>
      <rPr>
        <sz val="10"/>
        <rFont val="Times New Roman"/>
        <charset val="134"/>
      </rPr>
      <t>(</t>
    </r>
    <r>
      <rPr>
        <sz val="10"/>
        <rFont val="宋体"/>
        <charset val="134"/>
      </rPr>
      <t>三</t>
    </r>
    <r>
      <rPr>
        <sz val="10"/>
        <rFont val="Times New Roman"/>
        <charset val="134"/>
      </rPr>
      <t>)</t>
    </r>
    <r>
      <rPr>
        <sz val="10"/>
        <rFont val="宋体"/>
        <charset val="134"/>
      </rPr>
      <t>手术治疗</t>
    </r>
  </si>
  <si>
    <t>G</t>
  </si>
  <si>
    <t>330000000-15</t>
  </si>
  <si>
    <r>
      <rPr>
        <sz val="10"/>
        <rFont val="宋体"/>
        <charset val="134"/>
      </rPr>
      <t>术中使用脊柱内镜</t>
    </r>
    <r>
      <rPr>
        <sz val="10"/>
        <rFont val="Times New Roman"/>
        <charset val="134"/>
      </rPr>
      <t>(</t>
    </r>
    <r>
      <rPr>
        <sz val="10"/>
        <rFont val="宋体"/>
        <charset val="134"/>
      </rPr>
      <t>含微创通道</t>
    </r>
    <r>
      <rPr>
        <sz val="10"/>
        <rFont val="Times New Roman"/>
        <charset val="134"/>
      </rPr>
      <t>)</t>
    </r>
    <r>
      <rPr>
        <sz val="10"/>
        <rFont val="宋体"/>
        <charset val="134"/>
      </rPr>
      <t>辅助加收</t>
    </r>
  </si>
  <si>
    <t>330000000-16</t>
  </si>
  <si>
    <t>术中使用单孔腹腔镜加收</t>
  </si>
  <si>
    <t>330000000-17</t>
  </si>
  <si>
    <t>术中使用单孔胸腔镜加收</t>
  </si>
  <si>
    <r>
      <rPr>
        <sz val="10"/>
        <rFont val="Times New Roman"/>
        <charset val="134"/>
      </rPr>
      <t>1.</t>
    </r>
    <r>
      <rPr>
        <sz val="10"/>
        <rFont val="宋体"/>
        <charset val="134"/>
      </rPr>
      <t>麻醉</t>
    </r>
  </si>
  <si>
    <t>330100017-2</t>
  </si>
  <si>
    <r>
      <rPr>
        <sz val="10"/>
        <rFont val="宋体"/>
        <charset val="134"/>
      </rPr>
      <t>体外循环加收</t>
    </r>
    <r>
      <rPr>
        <sz val="10"/>
        <rFont val="Times New Roman"/>
        <charset val="134"/>
      </rPr>
      <t>(</t>
    </r>
    <r>
      <rPr>
        <sz val="10"/>
        <rFont val="宋体"/>
        <charset val="134"/>
      </rPr>
      <t>使用负压辅助静脉引流</t>
    </r>
    <r>
      <rPr>
        <sz val="10"/>
        <rFont val="Times New Roman"/>
        <charset val="134"/>
      </rPr>
      <t>)</t>
    </r>
  </si>
  <si>
    <t>330100018-2/2</t>
  </si>
  <si>
    <t>输液港调整术</t>
  </si>
  <si>
    <r>
      <rPr>
        <sz val="10"/>
        <rFont val="Times New Roman"/>
        <charset val="134"/>
      </rPr>
      <t>4.</t>
    </r>
    <r>
      <rPr>
        <sz val="10"/>
        <rFont val="宋体"/>
        <charset val="134"/>
      </rPr>
      <t>眼部手术</t>
    </r>
  </si>
  <si>
    <t>特殊缝线</t>
  </si>
  <si>
    <r>
      <rPr>
        <sz val="10"/>
        <rFont val="Times New Roman"/>
        <charset val="134"/>
      </rPr>
      <t xml:space="preserve">4.4 </t>
    </r>
    <r>
      <rPr>
        <sz val="10"/>
        <rFont val="宋体"/>
        <charset val="134"/>
      </rPr>
      <t>角膜手术</t>
    </r>
  </si>
  <si>
    <t>330404010-2</t>
  </si>
  <si>
    <t>深板层角膜移植术</t>
  </si>
  <si>
    <t>330404010-3</t>
  </si>
  <si>
    <t>角膜内皮移植术</t>
  </si>
  <si>
    <r>
      <rPr>
        <sz val="10"/>
        <rFont val="Times New Roman"/>
        <charset val="134"/>
      </rPr>
      <t>7.</t>
    </r>
    <r>
      <rPr>
        <sz val="10"/>
        <rFont val="宋体"/>
        <charset val="134"/>
      </rPr>
      <t>呼吸系统手术</t>
    </r>
  </si>
  <si>
    <r>
      <rPr>
        <sz val="10"/>
        <rFont val="Times New Roman"/>
        <charset val="134"/>
      </rPr>
      <t xml:space="preserve">7.1 </t>
    </r>
    <r>
      <rPr>
        <sz val="10"/>
        <rFont val="宋体"/>
        <charset val="134"/>
      </rPr>
      <t>喉及气管手术</t>
    </r>
  </si>
  <si>
    <t>330701022-3</t>
  </si>
  <si>
    <t>难治性呼吸道乳头瘤切除术</t>
  </si>
  <si>
    <t>330701022-4</t>
  </si>
  <si>
    <t>支撑喉镜下难治性呼吸道乳头瘤切除术</t>
  </si>
  <si>
    <r>
      <rPr>
        <sz val="10"/>
        <rFont val="Times New Roman"/>
        <charset val="134"/>
      </rPr>
      <t xml:space="preserve">7.3 </t>
    </r>
    <r>
      <rPr>
        <sz val="10"/>
        <rFont val="宋体"/>
        <charset val="134"/>
      </rPr>
      <t>胸壁、胸膜、纵隔、横隔手术</t>
    </r>
  </si>
  <si>
    <t>330703014-1</t>
  </si>
  <si>
    <t>拆除胸廓畸形矫正装置</t>
  </si>
  <si>
    <r>
      <rPr>
        <sz val="10"/>
        <rFont val="Times New Roman"/>
        <charset val="134"/>
      </rPr>
      <t>8.</t>
    </r>
    <r>
      <rPr>
        <sz val="10"/>
        <rFont val="宋体"/>
        <charset val="134"/>
      </rPr>
      <t>心脏及血管系统手术</t>
    </r>
  </si>
  <si>
    <t>主动脉打孔器、分流栓</t>
  </si>
  <si>
    <r>
      <rPr>
        <sz val="10"/>
        <rFont val="Times New Roman"/>
        <charset val="134"/>
      </rPr>
      <t xml:space="preserve">8.1 </t>
    </r>
    <r>
      <rPr>
        <sz val="10"/>
        <rFont val="宋体"/>
        <charset val="134"/>
      </rPr>
      <t>心瓣膜和心间隔手术</t>
    </r>
  </si>
  <si>
    <t>隔离人工瓣膜、同种异体瓣膜和各种修补材料等</t>
  </si>
  <si>
    <t>330801003-1</t>
  </si>
  <si>
    <t>二尖瓣替换再次手术</t>
  </si>
  <si>
    <t>人工瓣膜</t>
  </si>
  <si>
    <t>330801005-1</t>
  </si>
  <si>
    <t>三尖瓣置换再次手术</t>
  </si>
  <si>
    <t>330801009-1</t>
  </si>
  <si>
    <t>小切口主动脉瓣置换术</t>
  </si>
  <si>
    <t>人工瓣膜、异体动脉瓣</t>
  </si>
  <si>
    <t>330801009-2</t>
  </si>
  <si>
    <t>主动脉瓣置换再次手术</t>
  </si>
  <si>
    <t>330801011-1</t>
  </si>
  <si>
    <t>肺动脉瓣再次手术</t>
  </si>
  <si>
    <t>330801017-1/1</t>
  </si>
  <si>
    <t>小切口房间隔缺损修补术</t>
  </si>
  <si>
    <t>指Ⅰ、Ⅱ孔房缺。含继发孔房缺的直接缝闭和补片修补。</t>
  </si>
  <si>
    <t>330801017-2/1</t>
  </si>
  <si>
    <t>小切口单心房间隔再造术</t>
  </si>
  <si>
    <t>330801017-3/1</t>
  </si>
  <si>
    <t>小切口房间隔缺损扩大术</t>
  </si>
  <si>
    <t>330801017-4/1</t>
  </si>
  <si>
    <t>小切口房间隔开窗术</t>
  </si>
  <si>
    <t>330801018-1/1</t>
  </si>
  <si>
    <t>小切口室间隔缺损直视修补术</t>
  </si>
  <si>
    <t>含缝合法，补片修复。</t>
  </si>
  <si>
    <t>330801018-2/1</t>
  </si>
  <si>
    <t>小切口室间隔缺损扩大术</t>
  </si>
  <si>
    <t>含缝合法。</t>
  </si>
  <si>
    <t>330801018-3/1</t>
  </si>
  <si>
    <t>小切口室间隔开窗术</t>
  </si>
  <si>
    <r>
      <rPr>
        <sz val="10"/>
        <rFont val="Times New Roman"/>
        <charset val="134"/>
      </rPr>
      <t xml:space="preserve">8.4 </t>
    </r>
    <r>
      <rPr>
        <sz val="10"/>
        <rFont val="宋体"/>
        <charset val="134"/>
      </rPr>
      <t>其他血管手术</t>
    </r>
  </si>
  <si>
    <t>各种人工血管、转流管、人工补片等</t>
  </si>
  <si>
    <t>330804071S-3</t>
  </si>
  <si>
    <t>下肢静脉曲张微波治疗</t>
  </si>
  <si>
    <t>单侧</t>
  </si>
  <si>
    <r>
      <rPr>
        <sz val="10"/>
        <rFont val="Times New Roman"/>
        <charset val="134"/>
      </rPr>
      <t>10.</t>
    </r>
    <r>
      <rPr>
        <sz val="10"/>
        <rFont val="宋体"/>
        <charset val="134"/>
      </rPr>
      <t>消化系统手术</t>
    </r>
  </si>
  <si>
    <r>
      <rPr>
        <sz val="10"/>
        <rFont val="Times New Roman"/>
        <charset val="134"/>
      </rPr>
      <t xml:space="preserve">10.7 </t>
    </r>
    <r>
      <rPr>
        <sz val="10"/>
        <rFont val="宋体"/>
        <charset val="134"/>
      </rPr>
      <t>胰腺手术</t>
    </r>
  </si>
  <si>
    <t>331007007-1</t>
  </si>
  <si>
    <t>保留脾脏的胰体尾切除术</t>
  </si>
  <si>
    <t>不含血管切除吻合术。</t>
  </si>
  <si>
    <r>
      <rPr>
        <sz val="10"/>
        <rFont val="Times New Roman"/>
        <charset val="134"/>
      </rPr>
      <t>13.</t>
    </r>
    <r>
      <rPr>
        <sz val="10"/>
        <rFont val="宋体"/>
        <charset val="134"/>
      </rPr>
      <t>女性生殖系统手术</t>
    </r>
  </si>
  <si>
    <r>
      <rPr>
        <sz val="10"/>
        <rFont val="Times New Roman"/>
        <charset val="134"/>
      </rPr>
      <t xml:space="preserve">13.3 </t>
    </r>
    <r>
      <rPr>
        <sz val="10"/>
        <rFont val="宋体"/>
        <charset val="134"/>
      </rPr>
      <t>子宫手术</t>
    </r>
  </si>
  <si>
    <t>331303017-1</t>
  </si>
  <si>
    <r>
      <rPr>
        <sz val="10"/>
        <rFont val="宋体"/>
        <charset val="134"/>
      </rPr>
      <t>保留盆腔自主神经丛广泛性子宫切除</t>
    </r>
    <r>
      <rPr>
        <sz val="10"/>
        <rFont val="Times New Roman"/>
        <charset val="134"/>
      </rPr>
      <t>+</t>
    </r>
    <r>
      <rPr>
        <sz val="10"/>
        <rFont val="宋体"/>
        <charset val="134"/>
      </rPr>
      <t>盆腹腔淋巴结清除术</t>
    </r>
  </si>
  <si>
    <r>
      <rPr>
        <sz val="10"/>
        <rFont val="Times New Roman"/>
        <charset val="134"/>
      </rPr>
      <t>14.</t>
    </r>
    <r>
      <rPr>
        <sz val="10"/>
        <rFont val="宋体"/>
        <charset val="134"/>
      </rPr>
      <t>产科手术与操作</t>
    </r>
  </si>
  <si>
    <t>特殊脐带夹</t>
  </si>
  <si>
    <t>331400019-1</t>
  </si>
  <si>
    <r>
      <rPr>
        <sz val="10"/>
        <rFont val="宋体"/>
        <charset val="134"/>
      </rPr>
      <t>子宫颈管环扎</t>
    </r>
    <r>
      <rPr>
        <sz val="10"/>
        <rFont val="Times New Roman"/>
        <charset val="134"/>
      </rPr>
      <t>(Mc-Donald)</t>
    </r>
    <r>
      <rPr>
        <sz val="10"/>
        <rFont val="宋体"/>
        <charset val="134"/>
      </rPr>
      <t>术后拆线</t>
    </r>
  </si>
  <si>
    <r>
      <rPr>
        <sz val="10"/>
        <rFont val="Times New Roman"/>
        <charset val="134"/>
      </rPr>
      <t>16.</t>
    </r>
    <r>
      <rPr>
        <sz val="10"/>
        <rFont val="宋体"/>
        <charset val="134"/>
      </rPr>
      <t>体被系统手术</t>
    </r>
  </si>
  <si>
    <r>
      <rPr>
        <sz val="10"/>
        <rFont val="Times New Roman"/>
        <charset val="134"/>
      </rPr>
      <t xml:space="preserve">16.1 </t>
    </r>
    <r>
      <rPr>
        <sz val="10"/>
        <rFont val="宋体"/>
        <charset val="134"/>
      </rPr>
      <t>乳房手术</t>
    </r>
  </si>
  <si>
    <t>一次性旋切刀头</t>
  </si>
  <si>
    <t>331601015S</t>
  </si>
  <si>
    <t>乳腺癌保乳手术</t>
  </si>
  <si>
    <t>乳腺癌切除，不含残腔边缘活检。</t>
  </si>
  <si>
    <t>331601015S-1</t>
  </si>
  <si>
    <r>
      <rPr>
        <sz val="10"/>
        <rFont val="宋体"/>
        <charset val="134"/>
      </rPr>
      <t>乳腺癌保乳手术</t>
    </r>
    <r>
      <rPr>
        <sz val="10"/>
        <rFont val="Times New Roman"/>
        <charset val="134"/>
      </rPr>
      <t>+</t>
    </r>
    <r>
      <rPr>
        <sz val="10"/>
        <rFont val="宋体"/>
        <charset val="134"/>
      </rPr>
      <t>腋窝淋巴结清扫术</t>
    </r>
  </si>
  <si>
    <r>
      <rPr>
        <sz val="10"/>
        <rFont val="Times New Roman"/>
        <charset val="134"/>
      </rPr>
      <t xml:space="preserve">16.3 </t>
    </r>
    <r>
      <rPr>
        <sz val="10"/>
        <rFont val="宋体"/>
        <charset val="134"/>
      </rPr>
      <t>烧伤处理和植皮术</t>
    </r>
  </si>
  <si>
    <t>331603014-1</t>
  </si>
  <si>
    <r>
      <rPr>
        <sz val="10"/>
        <rFont val="宋体"/>
        <charset val="134"/>
      </rPr>
      <t>微粒自体皮制备加收</t>
    </r>
    <r>
      <rPr>
        <sz val="10"/>
        <rFont val="Times New Roman"/>
        <charset val="134"/>
      </rPr>
      <t>(</t>
    </r>
    <r>
      <rPr>
        <sz val="10"/>
        <rFont val="宋体"/>
        <charset val="134"/>
      </rPr>
      <t>使用</t>
    </r>
    <r>
      <rPr>
        <sz val="10"/>
        <rFont val="Times New Roman"/>
        <charset val="134"/>
      </rPr>
      <t>MEEK</t>
    </r>
    <r>
      <rPr>
        <sz val="10"/>
        <rFont val="宋体"/>
        <charset val="134"/>
      </rPr>
      <t>制皮技术</t>
    </r>
    <r>
      <rPr>
        <sz val="10"/>
        <rFont val="Times New Roman"/>
        <charset val="134"/>
      </rPr>
      <t>)</t>
    </r>
  </si>
  <si>
    <r>
      <rPr>
        <sz val="10"/>
        <rFont val="Times New Roman"/>
        <charset val="134"/>
      </rPr>
      <t>(</t>
    </r>
    <r>
      <rPr>
        <sz val="10"/>
        <rFont val="宋体"/>
        <charset val="134"/>
      </rPr>
      <t>三</t>
    </r>
    <r>
      <rPr>
        <sz val="10"/>
        <rFont val="Times New Roman"/>
        <charset val="134"/>
      </rPr>
      <t>)</t>
    </r>
    <r>
      <rPr>
        <sz val="10"/>
        <rFont val="宋体"/>
        <charset val="134"/>
      </rPr>
      <t>针刺</t>
    </r>
  </si>
  <si>
    <t>430000024-1</t>
  </si>
  <si>
    <r>
      <rPr>
        <sz val="10"/>
        <rFont val="宋体"/>
        <charset val="134"/>
      </rPr>
      <t>子午流注开穴法</t>
    </r>
    <r>
      <rPr>
        <sz val="10"/>
        <rFont val="Times New Roman"/>
        <charset val="134"/>
      </rPr>
      <t>(</t>
    </r>
    <r>
      <rPr>
        <sz val="10"/>
        <rFont val="宋体"/>
        <charset val="134"/>
      </rPr>
      <t>使用仪器开展</t>
    </r>
    <r>
      <rPr>
        <sz val="10"/>
        <rFont val="Times New Roman"/>
        <charset val="134"/>
      </rPr>
      <t>)</t>
    </r>
  </si>
  <si>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</si>
  <si>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430000024-2/1</t>
  </si>
  <si>
    <r>
      <rPr>
        <sz val="10"/>
        <rFont val="宋体"/>
        <charset val="134"/>
      </rPr>
      <t>灵龟八法开穴法</t>
    </r>
    <r>
      <rPr>
        <sz val="10"/>
        <rFont val="Times New Roman"/>
        <charset val="134"/>
      </rPr>
      <t>(</t>
    </r>
    <r>
      <rPr>
        <sz val="10"/>
        <rFont val="宋体"/>
        <charset val="134"/>
      </rPr>
      <t>使用仪器开展</t>
    </r>
    <r>
      <rPr>
        <sz val="10"/>
        <rFont val="Times New Roman"/>
        <charset val="134"/>
      </rPr>
      <t>)</t>
    </r>
  </si>
  <si>
    <r>
      <rPr>
        <sz val="10"/>
        <rFont val="宋体"/>
        <charset val="134"/>
      </rPr>
      <t>指运用九宫</t>
    </r>
    <r>
      <rPr>
        <sz val="10"/>
        <rFont val="Times New Roman"/>
        <charset val="134"/>
      </rPr>
      <t xml:space="preserve"> </t>
    </r>
    <r>
      <rPr>
        <sz val="10"/>
        <rFont val="宋体"/>
        <charset val="134"/>
      </rPr>
      <t>八卦学说、奇经八脉气血会合理论</t>
    </r>
    <r>
      <rPr>
        <sz val="10"/>
        <rFont val="Times New Roman"/>
        <charset val="134"/>
      </rPr>
      <t xml:space="preserve">, </t>
    </r>
    <r>
      <rPr>
        <sz val="10"/>
        <rFont val="宋体"/>
        <charset val="134"/>
      </rPr>
      <t>取与奇经相通的八个经穴</t>
    </r>
    <r>
      <rPr>
        <sz val="10"/>
        <rFont val="Times New Roman"/>
        <charset val="134"/>
      </rPr>
      <t xml:space="preserve">, </t>
    </r>
    <r>
      <rPr>
        <sz val="10"/>
        <rFont val="宋体"/>
        <charset val="134"/>
      </rPr>
      <t>按照日、时、干支的推演数字变</t>
    </r>
    <r>
      <rPr>
        <sz val="10"/>
        <rFont val="Times New Roman"/>
        <charset val="134"/>
      </rPr>
      <t xml:space="preserve"> </t>
    </r>
    <r>
      <rPr>
        <sz val="10"/>
        <rFont val="宋体"/>
        <charset val="134"/>
      </rPr>
      <t>化</t>
    </r>
    <r>
      <rPr>
        <sz val="10"/>
        <rFont val="Times New Roman"/>
        <charset val="134"/>
      </rPr>
      <t xml:space="preserve">, </t>
    </r>
    <r>
      <rPr>
        <sz val="10"/>
        <rFont val="宋体"/>
        <charset val="134"/>
      </rPr>
      <t>采用相加、相除的方法</t>
    </r>
    <r>
      <rPr>
        <sz val="10"/>
        <rFont val="Times New Roman"/>
        <charset val="134"/>
      </rPr>
      <t xml:space="preserve">, </t>
    </r>
    <r>
      <rPr>
        <sz val="10"/>
        <rFont val="宋体"/>
        <charset val="134"/>
      </rPr>
      <t>做出按时针刺取穴。</t>
    </r>
  </si>
  <si>
    <r>
      <rPr>
        <sz val="10"/>
        <rFont val="Times New Roman"/>
        <charset val="134"/>
      </rPr>
      <t>(</t>
    </r>
    <r>
      <rPr>
        <sz val="10"/>
        <rFont val="宋体"/>
        <charset val="134"/>
      </rPr>
      <t>八</t>
    </r>
    <r>
      <rPr>
        <sz val="10"/>
        <rFont val="Times New Roman"/>
        <charset val="134"/>
      </rPr>
      <t>)</t>
    </r>
    <r>
      <rPr>
        <sz val="10"/>
        <rFont val="宋体"/>
        <charset val="134"/>
      </rPr>
      <t>中医综合</t>
    </r>
  </si>
  <si>
    <t>480000003-6</t>
  </si>
  <si>
    <t>水丸调配</t>
  </si>
  <si>
    <t>百克</t>
  </si>
  <si>
    <t>480000003-7</t>
  </si>
  <si>
    <t>散剂调配</t>
  </si>
  <si>
    <t>210102015-1</t>
  </si>
  <si>
    <t>DR</t>
  </si>
  <si>
    <t>曝光次数</t>
  </si>
  <si>
    <t>210102015-2</t>
  </si>
  <si>
    <t>CR</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</si>
</sst>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176" formatCode="0_ "/>
    <numFmt numFmtId="41" formatCode="_ * #,##0_ ;_ * \-#,##0_ ;_ * &quot;-&quot;_ ;_ @_ "/>
    <numFmt numFmtId="177" formatCode="0.00_);[Red]\(0.00\)"/>
    <numFmt numFmtId="178" formatCode="0.00_ "/>
  </numFmts>
  <fonts count="34">
    <font>
      <sz val="11"/>
      <color theme="1"/>
      <name val="宋体"/>
      <charset val="134"/>
      <scheme val="minor"/>
    </font>
    <font>
      <b/>
      <sz val="12"/>
      <color theme="1"/>
      <name val="仿宋"/>
      <charset val="134"/>
    </font>
    <font>
      <b/>
      <sz val="20"/>
      <name val="宋体"/>
      <charset val="134"/>
    </font>
    <font>
      <b/>
      <sz val="9"/>
      <color theme="1"/>
      <name val="宋体"/>
      <charset val="134"/>
      <scheme val="minor"/>
    </font>
    <font>
      <b/>
      <sz val="9"/>
      <name val="宋体"/>
      <charset val="134"/>
      <scheme val="minor"/>
    </font>
    <font>
      <sz val="10"/>
      <name val="Times New Roman"/>
      <charset val="134"/>
    </font>
    <font>
      <sz val="10"/>
      <name val="宋体"/>
      <charset val="134"/>
    </font>
    <font>
      <strike/>
      <sz val="10"/>
      <name val="Times New Roman"/>
      <charset val="134"/>
    </font>
    <font>
      <sz val="20"/>
      <name val="宋体"/>
      <charset val="134"/>
    </font>
    <font>
      <b/>
      <sz val="11"/>
      <name val="宋体"/>
      <charset val="134"/>
    </font>
    <font>
      <sz val="11"/>
      <name val="宋体"/>
      <charset val="134"/>
      <scheme val="minor"/>
    </font>
    <font>
      <sz val="11"/>
      <name val="宋体"/>
      <charset val="134"/>
    </font>
    <font>
      <sz val="11"/>
      <color theme="1"/>
      <name val="宋体"/>
      <charset val="134"/>
    </font>
    <font>
      <sz val="9"/>
      <name val="宋体"/>
      <charset val="134"/>
      <scheme val="minor"/>
    </font>
    <font>
      <b/>
      <sz val="11"/>
      <color rgb="FFFA7D00"/>
      <name val="宋体"/>
      <charset val="0"/>
      <scheme val="minor"/>
    </font>
    <font>
      <sz val="11"/>
      <color theme="0"/>
      <name val="宋体"/>
      <charset val="0"/>
      <scheme val="minor"/>
    </font>
    <font>
      <b/>
      <sz val="11"/>
      <color rgb="FFFFFFFF"/>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sz val="12"/>
      <name val="宋体"/>
      <charset val="134"/>
    </font>
    <font>
      <sz val="11"/>
      <color rgb="FF9C6500"/>
      <name val="宋体"/>
      <charset val="0"/>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5" fillId="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10" applyNumberFormat="0" applyFont="0" applyAlignment="0" applyProtection="0">
      <alignment vertical="center"/>
    </xf>
    <xf numFmtId="0" fontId="15" fillId="9" borderId="0" applyNumberFormat="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8" applyNumberFormat="0" applyFill="0" applyAlignment="0" applyProtection="0">
      <alignment vertical="center"/>
    </xf>
    <xf numFmtId="0" fontId="24" fillId="0" borderId="8" applyNumberFormat="0" applyFill="0" applyAlignment="0" applyProtection="0">
      <alignment vertical="center"/>
    </xf>
    <xf numFmtId="0" fontId="15" fillId="22" borderId="0" applyNumberFormat="0" applyBorder="0" applyAlignment="0" applyProtection="0">
      <alignment vertical="center"/>
    </xf>
    <xf numFmtId="0" fontId="26" fillId="0" borderId="9" applyNumberFormat="0" applyFill="0" applyAlignment="0" applyProtection="0">
      <alignment vertical="center"/>
    </xf>
    <xf numFmtId="0" fontId="15" fillId="23" borderId="0" applyNumberFormat="0" applyBorder="0" applyAlignment="0" applyProtection="0">
      <alignment vertical="center"/>
    </xf>
    <xf numFmtId="0" fontId="20" fillId="2" borderId="6" applyNumberFormat="0" applyAlignment="0" applyProtection="0">
      <alignment vertical="center"/>
    </xf>
    <xf numFmtId="0" fontId="14" fillId="2" borderId="4" applyNumberFormat="0" applyAlignment="0" applyProtection="0">
      <alignment vertical="center"/>
    </xf>
    <xf numFmtId="0" fontId="16" fillId="5" borderId="5" applyNumberFormat="0" applyAlignment="0" applyProtection="0">
      <alignment vertical="center"/>
    </xf>
    <xf numFmtId="0" fontId="17" fillId="25" borderId="0" applyNumberFormat="0" applyBorder="0" applyAlignment="0" applyProtection="0">
      <alignment vertical="center"/>
    </xf>
    <xf numFmtId="0" fontId="15" fillId="12" borderId="0" applyNumberFormat="0" applyBorder="0" applyAlignment="0" applyProtection="0">
      <alignment vertical="center"/>
    </xf>
    <xf numFmtId="0" fontId="22" fillId="0" borderId="7" applyNumberFormat="0" applyFill="0" applyAlignment="0" applyProtection="0">
      <alignment vertical="center"/>
    </xf>
    <xf numFmtId="0" fontId="27" fillId="0" borderId="11" applyNumberFormat="0" applyFill="0" applyAlignment="0" applyProtection="0">
      <alignment vertical="center"/>
    </xf>
    <xf numFmtId="0" fontId="33" fillId="21" borderId="0" applyNumberFormat="0" applyBorder="0" applyAlignment="0" applyProtection="0">
      <alignment vertical="center"/>
    </xf>
    <xf numFmtId="0" fontId="31" fillId="18" borderId="0" applyNumberFormat="0" applyBorder="0" applyAlignment="0" applyProtection="0">
      <alignment vertical="center"/>
    </xf>
    <xf numFmtId="0" fontId="17" fillId="27" borderId="0" applyNumberFormat="0" applyBorder="0" applyAlignment="0" applyProtection="0">
      <alignment vertical="center"/>
    </xf>
    <xf numFmtId="0" fontId="15" fillId="20"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5" fillId="14" borderId="0" applyNumberFormat="0" applyBorder="0" applyAlignment="0" applyProtection="0">
      <alignment vertical="center"/>
    </xf>
    <xf numFmtId="0" fontId="15" fillId="4"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5" fillId="30" borderId="0" applyNumberFormat="0" applyBorder="0" applyAlignment="0" applyProtection="0">
      <alignment vertical="center"/>
    </xf>
    <xf numFmtId="0" fontId="17" fillId="24"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7" fillId="29" borderId="0" applyNumberFormat="0" applyBorder="0" applyAlignment="0" applyProtection="0">
      <alignment vertical="center"/>
    </xf>
    <xf numFmtId="0" fontId="15" fillId="26" borderId="0" applyNumberFormat="0" applyBorder="0" applyAlignment="0" applyProtection="0">
      <alignment vertical="center"/>
    </xf>
    <xf numFmtId="0" fontId="0" fillId="0" borderId="0"/>
    <xf numFmtId="0" fontId="30" fillId="0" borderId="0"/>
    <xf numFmtId="0" fontId="30" fillId="0" borderId="0"/>
    <xf numFmtId="0" fontId="30" fillId="0" borderId="0">
      <alignment vertical="center"/>
    </xf>
    <xf numFmtId="0" fontId="30" fillId="0" borderId="0"/>
  </cellStyleXfs>
  <cellXfs count="58">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ont="1" applyFill="1">
      <alignment vertical="center"/>
    </xf>
    <xf numFmtId="0" fontId="1" fillId="0" borderId="0" xfId="0" applyFont="1" applyFill="1" applyAlignment="1">
      <alignment horizontal="left" vertical="center"/>
    </xf>
    <xf numFmtId="0" fontId="2" fillId="0" borderId="1" xfId="53"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49" fontId="4" fillId="0" borderId="1" xfId="50" applyNumberFormat="1" applyFont="1" applyFill="1" applyBorder="1" applyAlignment="1">
      <alignment vertical="center" wrapText="1"/>
    </xf>
    <xf numFmtId="0" fontId="0" fillId="0" borderId="1" xfId="0"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49" fontId="5" fillId="0" borderId="1" xfId="50" applyNumberFormat="1" applyFont="1" applyFill="1" applyBorder="1" applyAlignment="1">
      <alignment horizontal="left" vertical="center" wrapText="1"/>
    </xf>
    <xf numFmtId="0" fontId="0" fillId="0" borderId="1" xfId="0" applyFill="1" applyBorder="1">
      <alignment vertical="center"/>
    </xf>
    <xf numFmtId="49" fontId="5"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3" applyFont="1" applyFill="1" applyBorder="1" applyAlignment="1">
      <alignment horizontal="center" vertical="center" wrapText="1"/>
    </xf>
    <xf numFmtId="176" fontId="5"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7" fillId="0" borderId="1" xfId="53"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vertical="center"/>
    </xf>
    <xf numFmtId="0" fontId="7" fillId="0" borderId="1" xfId="5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5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5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53" applyFont="1" applyFill="1" applyBorder="1" applyAlignment="1">
      <alignment horizontal="center" vertical="center" wrapText="1"/>
    </xf>
    <xf numFmtId="0" fontId="2" fillId="0" borderId="0" xfId="53" applyFont="1" applyFill="1" applyBorder="1" applyAlignment="1">
      <alignment vertical="center" wrapText="1"/>
    </xf>
    <xf numFmtId="177" fontId="9" fillId="0" borderId="2" xfId="50" applyNumberFormat="1" applyFont="1" applyFill="1" applyBorder="1" applyAlignment="1">
      <alignment horizontal="center" vertical="center" wrapText="1"/>
    </xf>
    <xf numFmtId="0" fontId="2" fillId="0" borderId="0" xfId="53" applyFont="1" applyFill="1" applyAlignment="1">
      <alignment vertical="center" wrapText="1"/>
    </xf>
    <xf numFmtId="177" fontId="9" fillId="0" borderId="3"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1" fontId="11"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_Sheet1" xfId="50"/>
    <cellStyle name="常规 4" xfId="51"/>
    <cellStyle name="常规_Sheet1_2"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0"/>
  <sheetViews>
    <sheetView tabSelected="1" view="pageBreakPreview" zoomScaleNormal="95" workbookViewId="0">
      <pane ySplit="4" topLeftCell="A58" activePane="bottomLeft" state="frozen"/>
      <selection/>
      <selection pane="bottomLeft" activeCell="I70" sqref="I70"/>
    </sheetView>
  </sheetViews>
  <sheetFormatPr defaultColWidth="9" defaultRowHeight="13.5"/>
  <cols>
    <col min="1" max="1" width="6.875" style="3" customWidth="1"/>
    <col min="2" max="2" width="5" style="4" customWidth="1"/>
    <col min="3" max="3" width="9.875" style="4" customWidth="1"/>
    <col min="4" max="4" width="14.125" style="4" customWidth="1"/>
    <col min="5" max="5" width="12.625" style="4" customWidth="1"/>
    <col min="6" max="7" width="9" style="4" customWidth="1"/>
    <col min="8" max="8" width="12.125" style="4" customWidth="1"/>
    <col min="9" max="9" width="11" style="5" customWidth="1"/>
    <col min="10" max="11" width="13.625" style="4" customWidth="1"/>
    <col min="12" max="16369" width="9" customWidth="1"/>
  </cols>
  <sheetData>
    <row r="1" ht="45" customHeight="1" spans="1:11">
      <c r="A1" s="6" t="s">
        <v>0</v>
      </c>
      <c r="B1" s="6"/>
      <c r="C1" s="6"/>
      <c r="D1" s="6"/>
      <c r="E1" s="6"/>
      <c r="F1" s="6"/>
      <c r="G1" s="6"/>
      <c r="H1" s="6"/>
      <c r="I1" s="6"/>
      <c r="J1" s="6"/>
      <c r="K1" s="6"/>
    </row>
    <row r="2" ht="34" customHeight="1" spans="1:17">
      <c r="A2" s="7" t="s">
        <v>1</v>
      </c>
      <c r="B2" s="7"/>
      <c r="C2" s="7"/>
      <c r="D2" s="7"/>
      <c r="E2" s="7"/>
      <c r="F2" s="7"/>
      <c r="G2" s="7"/>
      <c r="H2" s="7"/>
      <c r="I2" s="40"/>
      <c r="J2" s="7"/>
      <c r="K2" s="7"/>
      <c r="L2" s="41"/>
      <c r="M2" s="41"/>
      <c r="N2" s="41"/>
      <c r="O2" s="41"/>
      <c r="P2" s="41"/>
      <c r="Q2" s="41"/>
    </row>
    <row r="3" customFormat="1" ht="21" customHeight="1" spans="1:17">
      <c r="A3" s="8" t="s">
        <v>2</v>
      </c>
      <c r="B3" s="9" t="s">
        <v>3</v>
      </c>
      <c r="C3" s="10" t="s">
        <v>4</v>
      </c>
      <c r="D3" s="10" t="s">
        <v>5</v>
      </c>
      <c r="E3" s="9" t="s">
        <v>6</v>
      </c>
      <c r="F3" s="9" t="s">
        <v>7</v>
      </c>
      <c r="G3" s="9" t="s">
        <v>8</v>
      </c>
      <c r="H3" s="9" t="s">
        <v>9</v>
      </c>
      <c r="I3" s="42" t="s">
        <v>10</v>
      </c>
      <c r="J3" s="42" t="s">
        <v>11</v>
      </c>
      <c r="K3" s="42" t="s">
        <v>12</v>
      </c>
      <c r="L3" s="43"/>
      <c r="M3" s="43"/>
      <c r="N3" s="43"/>
      <c r="O3" s="43"/>
      <c r="P3" s="43"/>
      <c r="Q3" s="43"/>
    </row>
    <row r="4" s="1" customFormat="1" spans="1:11">
      <c r="A4" s="8"/>
      <c r="B4" s="11"/>
      <c r="C4" s="12"/>
      <c r="D4" s="12"/>
      <c r="E4" s="11"/>
      <c r="F4" s="11"/>
      <c r="G4" s="11"/>
      <c r="H4" s="11"/>
      <c r="I4" s="44"/>
      <c r="J4" s="44"/>
      <c r="K4" s="44"/>
    </row>
    <row r="5" spans="1:11">
      <c r="A5" s="13"/>
      <c r="B5" s="14"/>
      <c r="C5" s="15">
        <v>12</v>
      </c>
      <c r="D5" s="16" t="s">
        <v>13</v>
      </c>
      <c r="E5" s="15"/>
      <c r="F5" s="15"/>
      <c r="G5" s="14"/>
      <c r="H5" s="15"/>
      <c r="I5" s="45"/>
      <c r="J5" s="45"/>
      <c r="K5" s="45"/>
    </row>
    <row r="6" ht="24" spans="1:11">
      <c r="A6" s="13"/>
      <c r="B6" s="17"/>
      <c r="C6" s="15">
        <v>1214</v>
      </c>
      <c r="D6" s="18" t="s">
        <v>14</v>
      </c>
      <c r="E6" s="14"/>
      <c r="F6" s="19" t="s">
        <v>15</v>
      </c>
      <c r="G6" s="14"/>
      <c r="H6" s="20"/>
      <c r="I6" s="45"/>
      <c r="J6" s="45"/>
      <c r="K6" s="45"/>
    </row>
    <row r="7" ht="32" customHeight="1" spans="1:11">
      <c r="A7" s="13">
        <v>1</v>
      </c>
      <c r="B7" s="14" t="s">
        <v>16</v>
      </c>
      <c r="C7" s="21" t="s">
        <v>17</v>
      </c>
      <c r="D7" s="22" t="s">
        <v>18</v>
      </c>
      <c r="E7" s="15"/>
      <c r="F7" s="15"/>
      <c r="G7" s="19" t="s">
        <v>19</v>
      </c>
      <c r="H7" s="23"/>
      <c r="I7" s="45">
        <v>23</v>
      </c>
      <c r="J7" s="46">
        <v>23</v>
      </c>
      <c r="K7" s="46">
        <v>23</v>
      </c>
    </row>
    <row r="8" ht="67" customHeight="1" spans="1:11">
      <c r="A8" s="13">
        <v>2</v>
      </c>
      <c r="B8" s="14" t="s">
        <v>16</v>
      </c>
      <c r="C8" s="15" t="s">
        <v>20</v>
      </c>
      <c r="D8" s="22" t="s">
        <v>21</v>
      </c>
      <c r="E8" s="24" t="s">
        <v>22</v>
      </c>
      <c r="F8" s="25" t="s">
        <v>23</v>
      </c>
      <c r="G8" s="19" t="s">
        <v>24</v>
      </c>
      <c r="H8" s="15"/>
      <c r="I8" s="45">
        <v>8.92</v>
      </c>
      <c r="J8" s="46">
        <f>I8*0.91</f>
        <v>8.1172</v>
      </c>
      <c r="K8" s="46">
        <f>J8*0.91</f>
        <v>7.386652</v>
      </c>
    </row>
    <row r="9" s="2" customFormat="1" ht="16" customHeight="1" spans="1:11">
      <c r="A9" s="26"/>
      <c r="B9" s="26"/>
      <c r="C9" s="15">
        <v>21</v>
      </c>
      <c r="D9" s="16" t="s">
        <v>25</v>
      </c>
      <c r="E9" s="15"/>
      <c r="F9" s="15"/>
      <c r="G9" s="15"/>
      <c r="H9" s="15"/>
      <c r="I9" s="47"/>
      <c r="J9" s="46"/>
      <c r="K9" s="46"/>
    </row>
    <row r="10" s="1" customFormat="1" ht="36" spans="1:11">
      <c r="A10" s="13"/>
      <c r="B10" s="27"/>
      <c r="C10" s="15">
        <v>2101</v>
      </c>
      <c r="D10" s="16" t="s">
        <v>26</v>
      </c>
      <c r="E10" s="15"/>
      <c r="F10" s="15"/>
      <c r="G10" s="14"/>
      <c r="H10" s="24" t="s">
        <v>27</v>
      </c>
      <c r="I10" s="45"/>
      <c r="J10" s="46"/>
      <c r="K10" s="46"/>
    </row>
    <row r="11" ht="24" spans="1:11">
      <c r="A11" s="13"/>
      <c r="B11" s="14" t="s">
        <v>28</v>
      </c>
      <c r="C11" s="15">
        <v>210102</v>
      </c>
      <c r="D11" s="16" t="s">
        <v>29</v>
      </c>
      <c r="E11" s="24" t="s">
        <v>30</v>
      </c>
      <c r="F11" s="15"/>
      <c r="G11" s="14"/>
      <c r="H11" s="28"/>
      <c r="I11" s="45"/>
      <c r="J11" s="46"/>
      <c r="K11" s="46"/>
    </row>
    <row r="12" ht="40" customHeight="1" spans="1:11">
      <c r="A12" s="13">
        <v>3</v>
      </c>
      <c r="B12" s="14" t="s">
        <v>28</v>
      </c>
      <c r="C12" s="15" t="s">
        <v>31</v>
      </c>
      <c r="D12" s="22" t="s">
        <v>32</v>
      </c>
      <c r="E12" s="15"/>
      <c r="F12" s="15"/>
      <c r="G12" s="19" t="s">
        <v>24</v>
      </c>
      <c r="H12" s="15"/>
      <c r="I12" s="45">
        <v>36</v>
      </c>
      <c r="J12" s="46">
        <v>36</v>
      </c>
      <c r="K12" s="46">
        <v>36</v>
      </c>
    </row>
    <row r="13" ht="36" spans="1:11">
      <c r="A13" s="13"/>
      <c r="B13" s="14"/>
      <c r="C13" s="15">
        <v>22</v>
      </c>
      <c r="D13" s="16" t="s">
        <v>33</v>
      </c>
      <c r="E13" s="15"/>
      <c r="F13" s="24" t="s">
        <v>34</v>
      </c>
      <c r="G13" s="14"/>
      <c r="H13" s="28"/>
      <c r="I13" s="45"/>
      <c r="J13" s="46"/>
      <c r="K13" s="46"/>
    </row>
    <row r="14" ht="60" spans="1:11">
      <c r="A14" s="13"/>
      <c r="B14" s="14"/>
      <c r="C14" s="15">
        <v>2204</v>
      </c>
      <c r="D14" s="16" t="s">
        <v>35</v>
      </c>
      <c r="E14" s="24" t="s">
        <v>36</v>
      </c>
      <c r="F14" s="24" t="s">
        <v>37</v>
      </c>
      <c r="G14" s="14"/>
      <c r="H14" s="15"/>
      <c r="I14" s="45"/>
      <c r="J14" s="46"/>
      <c r="K14" s="46"/>
    </row>
    <row r="15" ht="120.75" spans="1:11">
      <c r="A15" s="13">
        <v>4</v>
      </c>
      <c r="B15" s="14" t="s">
        <v>28</v>
      </c>
      <c r="C15" s="15" t="s">
        <v>38</v>
      </c>
      <c r="D15" s="22" t="s">
        <v>39</v>
      </c>
      <c r="E15" s="24" t="s">
        <v>40</v>
      </c>
      <c r="F15" s="15"/>
      <c r="G15" s="19" t="s">
        <v>24</v>
      </c>
      <c r="H15" s="15"/>
      <c r="I15" s="45">
        <v>84.24</v>
      </c>
      <c r="J15" s="46">
        <f>I15*0.91</f>
        <v>76.6584</v>
      </c>
      <c r="K15" s="46">
        <f>J15*0.91</f>
        <v>69.759144</v>
      </c>
    </row>
    <row r="16" ht="84.75" spans="1:11">
      <c r="A16" s="13">
        <v>5</v>
      </c>
      <c r="B16" s="14" t="s">
        <v>28</v>
      </c>
      <c r="C16" s="15" t="s">
        <v>41</v>
      </c>
      <c r="D16" s="22" t="s">
        <v>42</v>
      </c>
      <c r="E16" s="24" t="s">
        <v>43</v>
      </c>
      <c r="F16" s="15"/>
      <c r="G16" s="19" t="s">
        <v>24</v>
      </c>
      <c r="H16" s="15"/>
      <c r="I16" s="48">
        <v>21.06</v>
      </c>
      <c r="J16" s="46">
        <f>I16*0.91</f>
        <v>19.1646</v>
      </c>
      <c r="K16" s="46">
        <f>J16*0.91</f>
        <v>17.439786</v>
      </c>
    </row>
    <row r="17" s="2" customFormat="1" ht="24" spans="1:11">
      <c r="A17" s="26"/>
      <c r="B17" s="15"/>
      <c r="C17" s="15">
        <v>2206</v>
      </c>
      <c r="D17" s="16" t="s">
        <v>44</v>
      </c>
      <c r="E17" s="15"/>
      <c r="F17" s="24" t="s">
        <v>37</v>
      </c>
      <c r="G17" s="15"/>
      <c r="H17" s="15"/>
      <c r="I17" s="48"/>
      <c r="J17" s="46"/>
      <c r="K17" s="46"/>
    </row>
    <row r="18" ht="24" spans="1:11">
      <c r="A18" s="13">
        <v>6</v>
      </c>
      <c r="B18" s="14" t="s">
        <v>28</v>
      </c>
      <c r="C18" s="15" t="s">
        <v>45</v>
      </c>
      <c r="D18" s="22" t="s">
        <v>46</v>
      </c>
      <c r="E18" s="15"/>
      <c r="F18" s="15"/>
      <c r="G18" s="19" t="s">
        <v>47</v>
      </c>
      <c r="H18" s="29"/>
      <c r="I18" s="48">
        <v>269.1</v>
      </c>
      <c r="J18" s="46">
        <f>I18*0.91</f>
        <v>244.881</v>
      </c>
      <c r="K18" s="46">
        <f>J18*0.91</f>
        <v>222.84171</v>
      </c>
    </row>
    <row r="19" ht="243.75" spans="1:11">
      <c r="A19" s="13">
        <v>7</v>
      </c>
      <c r="B19" s="14" t="s">
        <v>28</v>
      </c>
      <c r="C19" s="15" t="s">
        <v>48</v>
      </c>
      <c r="D19" s="22" t="s">
        <v>49</v>
      </c>
      <c r="E19" s="24" t="s">
        <v>50</v>
      </c>
      <c r="F19" s="15"/>
      <c r="G19" s="19" t="s">
        <v>24</v>
      </c>
      <c r="H19" s="15"/>
      <c r="I19" s="48">
        <v>41</v>
      </c>
      <c r="J19" s="46">
        <f>I19*0.91</f>
        <v>37.31</v>
      </c>
      <c r="K19" s="46">
        <f>J19*0.91</f>
        <v>33.9521</v>
      </c>
    </row>
    <row r="20" s="2" customFormat="1" ht="21" customHeight="1" spans="1:11">
      <c r="A20" s="26"/>
      <c r="B20" s="26"/>
      <c r="C20" s="26">
        <v>300000000</v>
      </c>
      <c r="D20" s="30" t="s">
        <v>51</v>
      </c>
      <c r="E20" s="26"/>
      <c r="F20" s="26"/>
      <c r="G20" s="26"/>
      <c r="H20" s="26"/>
      <c r="I20" s="49"/>
      <c r="J20" s="46"/>
      <c r="K20" s="46"/>
    </row>
    <row r="21" ht="24" spans="1:11">
      <c r="A21" s="13">
        <v>8</v>
      </c>
      <c r="B21" s="14" t="s">
        <v>16</v>
      </c>
      <c r="C21" s="15" t="s">
        <v>52</v>
      </c>
      <c r="D21" s="22" t="s">
        <v>53</v>
      </c>
      <c r="E21" s="15"/>
      <c r="F21" s="15"/>
      <c r="G21" s="19" t="s">
        <v>24</v>
      </c>
      <c r="H21" s="15"/>
      <c r="I21" s="48">
        <f t="shared" ref="I21:K21" si="0">900*0.9</f>
        <v>810</v>
      </c>
      <c r="J21" s="48">
        <f t="shared" si="0"/>
        <v>810</v>
      </c>
      <c r="K21" s="48">
        <f t="shared" si="0"/>
        <v>810</v>
      </c>
    </row>
    <row r="22" ht="24" spans="1:11">
      <c r="A22" s="13">
        <v>9</v>
      </c>
      <c r="B22" s="14" t="s">
        <v>16</v>
      </c>
      <c r="C22" s="15" t="s">
        <v>54</v>
      </c>
      <c r="D22" s="22" t="s">
        <v>55</v>
      </c>
      <c r="E22" s="15"/>
      <c r="F22" s="15"/>
      <c r="G22" s="19" t="s">
        <v>24</v>
      </c>
      <c r="H22" s="15"/>
      <c r="I22" s="48">
        <v>1008</v>
      </c>
      <c r="J22" s="48">
        <v>1008</v>
      </c>
      <c r="K22" s="48">
        <v>1008</v>
      </c>
    </row>
    <row r="23" spans="1:11">
      <c r="A23" s="13">
        <v>10</v>
      </c>
      <c r="B23" s="14" t="s">
        <v>16</v>
      </c>
      <c r="C23" s="15" t="s">
        <v>56</v>
      </c>
      <c r="D23" s="22" t="s">
        <v>57</v>
      </c>
      <c r="E23" s="15"/>
      <c r="F23" s="15"/>
      <c r="G23" s="19" t="s">
        <v>24</v>
      </c>
      <c r="H23" s="15"/>
      <c r="I23" s="50">
        <v>1602</v>
      </c>
      <c r="J23" s="50">
        <v>1602</v>
      </c>
      <c r="K23" s="50">
        <v>1602</v>
      </c>
    </row>
    <row r="24" spans="1:11">
      <c r="A24" s="13">
        <v>11</v>
      </c>
      <c r="B24" s="14" t="s">
        <v>16</v>
      </c>
      <c r="C24" s="15" t="s">
        <v>58</v>
      </c>
      <c r="D24" s="22" t="s">
        <v>59</v>
      </c>
      <c r="E24" s="15"/>
      <c r="F24" s="15"/>
      <c r="G24" s="19" t="s">
        <v>24</v>
      </c>
      <c r="H24" s="15"/>
      <c r="I24" s="50">
        <v>1225</v>
      </c>
      <c r="J24" s="50">
        <v>1225</v>
      </c>
      <c r="K24" s="50">
        <v>1225</v>
      </c>
    </row>
    <row r="25" ht="27" customHeight="1" spans="1:11">
      <c r="A25" s="13">
        <v>12</v>
      </c>
      <c r="B25" s="14" t="s">
        <v>16</v>
      </c>
      <c r="C25" s="15" t="s">
        <v>60</v>
      </c>
      <c r="D25" s="22" t="s">
        <v>61</v>
      </c>
      <c r="E25" s="15"/>
      <c r="F25" s="15"/>
      <c r="G25" s="19" t="s">
        <v>24</v>
      </c>
      <c r="H25" s="15"/>
      <c r="I25" s="50">
        <f t="shared" ref="I25:K25" si="1">567*0.9</f>
        <v>510.3</v>
      </c>
      <c r="J25" s="50">
        <f t="shared" si="1"/>
        <v>510.3</v>
      </c>
      <c r="K25" s="50">
        <f t="shared" si="1"/>
        <v>510.3</v>
      </c>
    </row>
    <row r="26" ht="26" customHeight="1" spans="1:11">
      <c r="A26" s="13"/>
      <c r="B26" s="14"/>
      <c r="C26" s="15">
        <v>31</v>
      </c>
      <c r="D26" s="16" t="s">
        <v>62</v>
      </c>
      <c r="E26" s="15"/>
      <c r="F26" s="15"/>
      <c r="G26" s="14"/>
      <c r="H26" s="15"/>
      <c r="I26" s="50"/>
      <c r="J26" s="46"/>
      <c r="K26" s="46"/>
    </row>
    <row r="27" ht="38" customHeight="1" spans="1:11">
      <c r="A27" s="13">
        <v>13</v>
      </c>
      <c r="B27" s="14" t="s">
        <v>16</v>
      </c>
      <c r="C27" s="15" t="s">
        <v>63</v>
      </c>
      <c r="D27" s="22" t="s">
        <v>64</v>
      </c>
      <c r="E27" s="15"/>
      <c r="F27" s="15"/>
      <c r="G27" s="31" t="s">
        <v>24</v>
      </c>
      <c r="H27" s="15"/>
      <c r="I27" s="50">
        <f t="shared" ref="I27:K27" si="2">1420*0.9</f>
        <v>1278</v>
      </c>
      <c r="J27" s="50">
        <f t="shared" si="2"/>
        <v>1278</v>
      </c>
      <c r="K27" s="50">
        <f t="shared" si="2"/>
        <v>1278</v>
      </c>
    </row>
    <row r="28" ht="45" customHeight="1" spans="1:11">
      <c r="A28" s="13">
        <v>14</v>
      </c>
      <c r="B28" s="14" t="s">
        <v>16</v>
      </c>
      <c r="C28" s="15" t="s">
        <v>65</v>
      </c>
      <c r="D28" s="22" t="s">
        <v>66</v>
      </c>
      <c r="E28" s="15"/>
      <c r="F28" s="15"/>
      <c r="G28" s="31" t="s">
        <v>24</v>
      </c>
      <c r="H28" s="15"/>
      <c r="I28" s="50">
        <v>1336</v>
      </c>
      <c r="J28" s="50">
        <v>1336</v>
      </c>
      <c r="K28" s="50">
        <v>1336</v>
      </c>
    </row>
    <row r="29" ht="51" customHeight="1" spans="1:11">
      <c r="A29" s="13">
        <v>15</v>
      </c>
      <c r="B29" s="14" t="s">
        <v>16</v>
      </c>
      <c r="C29" s="15" t="s">
        <v>67</v>
      </c>
      <c r="D29" s="22" t="s">
        <v>68</v>
      </c>
      <c r="E29" s="15"/>
      <c r="F29" s="15"/>
      <c r="G29" s="31" t="s">
        <v>24</v>
      </c>
      <c r="H29" s="15"/>
      <c r="I29" s="50">
        <v>1336</v>
      </c>
      <c r="J29" s="50">
        <v>1336</v>
      </c>
      <c r="K29" s="50">
        <v>1336</v>
      </c>
    </row>
    <row r="30" ht="21" customHeight="1" spans="1:11">
      <c r="A30" s="13"/>
      <c r="B30" s="14"/>
      <c r="C30" s="15">
        <v>3101</v>
      </c>
      <c r="D30" s="16" t="s">
        <v>69</v>
      </c>
      <c r="E30" s="15"/>
      <c r="F30" s="15"/>
      <c r="G30" s="14"/>
      <c r="H30" s="15"/>
      <c r="I30" s="48"/>
      <c r="J30" s="46"/>
      <c r="K30" s="46"/>
    </row>
    <row r="31" spans="1:11">
      <c r="A31" s="13">
        <v>16</v>
      </c>
      <c r="B31" s="14" t="s">
        <v>28</v>
      </c>
      <c r="C31" s="15" t="s">
        <v>70</v>
      </c>
      <c r="D31" s="22" t="s">
        <v>71</v>
      </c>
      <c r="E31" s="15"/>
      <c r="F31" s="15"/>
      <c r="G31" s="19" t="s">
        <v>24</v>
      </c>
      <c r="H31" s="32"/>
      <c r="I31" s="48">
        <v>136.341</v>
      </c>
      <c r="J31" s="46">
        <f>I31*0.91</f>
        <v>124.07031</v>
      </c>
      <c r="K31" s="46">
        <f>J31*0.91</f>
        <v>112.9039821</v>
      </c>
    </row>
    <row r="32" spans="1:11">
      <c r="A32" s="13"/>
      <c r="B32" s="14"/>
      <c r="C32" s="15">
        <v>310402</v>
      </c>
      <c r="D32" s="16" t="s">
        <v>72</v>
      </c>
      <c r="E32" s="15"/>
      <c r="F32" s="15"/>
      <c r="G32" s="14"/>
      <c r="H32" s="15"/>
      <c r="I32" s="48"/>
      <c r="J32" s="46"/>
      <c r="K32" s="46"/>
    </row>
    <row r="33" ht="24" spans="1:11">
      <c r="A33" s="13">
        <v>17</v>
      </c>
      <c r="B33" s="14" t="s">
        <v>16</v>
      </c>
      <c r="C33" s="15" t="s">
        <v>73</v>
      </c>
      <c r="D33" s="22" t="s">
        <v>74</v>
      </c>
      <c r="E33" s="15"/>
      <c r="F33" s="15"/>
      <c r="G33" s="19" t="s">
        <v>24</v>
      </c>
      <c r="H33" s="15"/>
      <c r="I33" s="48">
        <f>2020*0.9</f>
        <v>1818</v>
      </c>
      <c r="J33" s="46">
        <f>I33*0.91</f>
        <v>1654.38</v>
      </c>
      <c r="K33" s="46">
        <f>J33*0.91</f>
        <v>1505.4858</v>
      </c>
    </row>
    <row r="34" s="2" customFormat="1" ht="21" customHeight="1" spans="1:11">
      <c r="A34" s="26"/>
      <c r="B34" s="15"/>
      <c r="C34" s="15">
        <v>3106</v>
      </c>
      <c r="D34" s="16" t="s">
        <v>75</v>
      </c>
      <c r="E34" s="15"/>
      <c r="F34" s="15"/>
      <c r="G34" s="15"/>
      <c r="H34" s="15"/>
      <c r="I34" s="48"/>
      <c r="J34" s="46"/>
      <c r="K34" s="46"/>
    </row>
    <row r="35" s="2" customFormat="1" ht="21" customHeight="1" spans="1:11">
      <c r="A35" s="26"/>
      <c r="B35" s="15"/>
      <c r="C35" s="15">
        <v>310607</v>
      </c>
      <c r="D35" s="16" t="s">
        <v>76</v>
      </c>
      <c r="E35" s="24" t="s">
        <v>77</v>
      </c>
      <c r="F35" s="15"/>
      <c r="G35" s="15"/>
      <c r="H35" s="15"/>
      <c r="I35" s="48"/>
      <c r="J35" s="46"/>
      <c r="K35" s="46"/>
    </row>
    <row r="36" ht="146.25" spans="1:11">
      <c r="A36" s="13">
        <v>18</v>
      </c>
      <c r="B36" s="14" t="s">
        <v>16</v>
      </c>
      <c r="C36" s="15">
        <v>310607001</v>
      </c>
      <c r="D36" s="22" t="s">
        <v>78</v>
      </c>
      <c r="E36" s="24" t="s">
        <v>79</v>
      </c>
      <c r="F36" s="15"/>
      <c r="G36" s="19" t="s">
        <v>24</v>
      </c>
      <c r="H36" s="33"/>
      <c r="I36" s="48">
        <v>69.21</v>
      </c>
      <c r="J36" s="46">
        <f>I36*0.91</f>
        <v>62.9811</v>
      </c>
      <c r="K36" s="46">
        <f>J36*0.91</f>
        <v>57.312801</v>
      </c>
    </row>
    <row r="37" ht="121.5" spans="1:11">
      <c r="A37" s="13">
        <v>19</v>
      </c>
      <c r="B37" s="14" t="s">
        <v>16</v>
      </c>
      <c r="C37" s="15" t="s">
        <v>80</v>
      </c>
      <c r="D37" s="22" t="s">
        <v>81</v>
      </c>
      <c r="E37" s="24" t="s">
        <v>82</v>
      </c>
      <c r="F37" s="15"/>
      <c r="G37" s="19" t="s">
        <v>24</v>
      </c>
      <c r="H37" s="33"/>
      <c r="I37" s="48">
        <v>207.63</v>
      </c>
      <c r="J37" s="46">
        <f>I37*0.91</f>
        <v>188.9433</v>
      </c>
      <c r="K37" s="46">
        <f>J37*0.91</f>
        <v>171.938403</v>
      </c>
    </row>
    <row r="38" ht="60" spans="1:11">
      <c r="A38" s="13"/>
      <c r="B38" s="14"/>
      <c r="C38" s="15">
        <v>3109</v>
      </c>
      <c r="D38" s="16" t="s">
        <v>83</v>
      </c>
      <c r="E38" s="15"/>
      <c r="F38" s="24" t="s">
        <v>84</v>
      </c>
      <c r="G38" s="14"/>
      <c r="H38" s="28"/>
      <c r="I38" s="48"/>
      <c r="J38" s="46"/>
      <c r="K38" s="46"/>
    </row>
    <row r="39" ht="21" customHeight="1" spans="1:11">
      <c r="A39" s="13"/>
      <c r="B39" s="14"/>
      <c r="C39" s="15">
        <v>310901</v>
      </c>
      <c r="D39" s="16" t="s">
        <v>85</v>
      </c>
      <c r="E39" s="15"/>
      <c r="F39" s="15"/>
      <c r="G39" s="14"/>
      <c r="H39" s="15"/>
      <c r="I39" s="48"/>
      <c r="J39" s="46"/>
      <c r="K39" s="46"/>
    </row>
    <row r="40" ht="96" spans="1:11">
      <c r="A40" s="13">
        <v>20</v>
      </c>
      <c r="B40" s="14" t="s">
        <v>28</v>
      </c>
      <c r="C40" s="15" t="s">
        <v>86</v>
      </c>
      <c r="D40" s="22" t="s">
        <v>87</v>
      </c>
      <c r="E40" s="24" t="s">
        <v>88</v>
      </c>
      <c r="F40" s="15"/>
      <c r="G40" s="19" t="s">
        <v>24</v>
      </c>
      <c r="H40" s="15"/>
      <c r="I40" s="51">
        <v>430</v>
      </c>
      <c r="J40" s="46">
        <f>I40*0.91</f>
        <v>391.3</v>
      </c>
      <c r="K40" s="46">
        <f>J40*0.91</f>
        <v>356.083</v>
      </c>
    </row>
    <row r="41" ht="21" customHeight="1" spans="1:11">
      <c r="A41" s="13"/>
      <c r="B41" s="14"/>
      <c r="C41" s="15">
        <v>310904</v>
      </c>
      <c r="D41" s="16" t="s">
        <v>89</v>
      </c>
      <c r="E41" s="15"/>
      <c r="F41" s="15"/>
      <c r="G41" s="14"/>
      <c r="H41" s="15"/>
      <c r="I41" s="51"/>
      <c r="J41" s="46"/>
      <c r="K41" s="46"/>
    </row>
    <row r="42" ht="24" spans="1:11">
      <c r="A42" s="13">
        <v>21</v>
      </c>
      <c r="B42" s="14" t="s">
        <v>28</v>
      </c>
      <c r="C42" s="15" t="s">
        <v>90</v>
      </c>
      <c r="D42" s="22" t="s">
        <v>91</v>
      </c>
      <c r="E42" s="15"/>
      <c r="F42" s="15"/>
      <c r="G42" s="19" t="s">
        <v>24</v>
      </c>
      <c r="H42" s="34"/>
      <c r="I42" s="51">
        <f>400*0.9</f>
        <v>360</v>
      </c>
      <c r="J42" s="46">
        <f>I42*0.91</f>
        <v>327.6</v>
      </c>
      <c r="K42" s="46">
        <f>J42*0.91</f>
        <v>298.116</v>
      </c>
    </row>
    <row r="43" spans="1:11">
      <c r="A43" s="13">
        <v>22</v>
      </c>
      <c r="B43" s="14" t="s">
        <v>28</v>
      </c>
      <c r="C43" s="15" t="s">
        <v>92</v>
      </c>
      <c r="D43" s="22" t="s">
        <v>93</v>
      </c>
      <c r="E43" s="24" t="s">
        <v>94</v>
      </c>
      <c r="F43" s="15"/>
      <c r="G43" s="19" t="s">
        <v>24</v>
      </c>
      <c r="H43" s="15"/>
      <c r="I43" s="51">
        <v>96.2</v>
      </c>
      <c r="J43" s="46">
        <f>I43*0.91</f>
        <v>87.542</v>
      </c>
      <c r="K43" s="46">
        <f>J43*0.91</f>
        <v>79.66322</v>
      </c>
    </row>
    <row r="44" ht="34" customHeight="1" spans="1:11">
      <c r="A44" s="13">
        <v>23</v>
      </c>
      <c r="B44" s="14" t="s">
        <v>28</v>
      </c>
      <c r="C44" s="15" t="s">
        <v>95</v>
      </c>
      <c r="D44" s="22" t="s">
        <v>96</v>
      </c>
      <c r="E44" s="24" t="s">
        <v>97</v>
      </c>
      <c r="F44" s="15"/>
      <c r="G44" s="19" t="s">
        <v>24</v>
      </c>
      <c r="H44" s="15"/>
      <c r="I44" s="52">
        <v>72.8</v>
      </c>
      <c r="J44" s="46">
        <f>I44*0.91</f>
        <v>66.248</v>
      </c>
      <c r="K44" s="46">
        <f>J44*0.91</f>
        <v>60.28568</v>
      </c>
    </row>
    <row r="45" ht="24.75" spans="1:11">
      <c r="A45" s="13"/>
      <c r="B45" s="14"/>
      <c r="C45" s="15">
        <v>310905</v>
      </c>
      <c r="D45" s="16" t="s">
        <v>98</v>
      </c>
      <c r="E45" s="15"/>
      <c r="F45" s="15"/>
      <c r="G45" s="14"/>
      <c r="H45" s="15"/>
      <c r="I45" s="52"/>
      <c r="J45" s="46"/>
      <c r="K45" s="46"/>
    </row>
    <row r="46" ht="36" spans="1:11">
      <c r="A46" s="13">
        <v>24</v>
      </c>
      <c r="B46" s="14" t="s">
        <v>16</v>
      </c>
      <c r="C46" s="15" t="s">
        <v>99</v>
      </c>
      <c r="D46" s="22" t="s">
        <v>100</v>
      </c>
      <c r="E46" s="24" t="s">
        <v>101</v>
      </c>
      <c r="F46" s="24" t="s">
        <v>102</v>
      </c>
      <c r="G46" s="19" t="s">
        <v>24</v>
      </c>
      <c r="H46" s="15"/>
      <c r="I46" s="52">
        <v>760.5</v>
      </c>
      <c r="J46" s="46">
        <f>I46*0.91</f>
        <v>692.055</v>
      </c>
      <c r="K46" s="46">
        <f>J46*0.91</f>
        <v>629.77005</v>
      </c>
    </row>
    <row r="47" ht="65" customHeight="1" spans="1:11">
      <c r="A47" s="13">
        <v>25</v>
      </c>
      <c r="B47" s="14" t="s">
        <v>16</v>
      </c>
      <c r="C47" s="15" t="s">
        <v>103</v>
      </c>
      <c r="D47" s="22" t="s">
        <v>104</v>
      </c>
      <c r="E47" s="24" t="s">
        <v>101</v>
      </c>
      <c r="F47" s="24" t="s">
        <v>102</v>
      </c>
      <c r="G47" s="19" t="s">
        <v>24</v>
      </c>
      <c r="H47" s="15"/>
      <c r="I47" s="52">
        <v>1140.75</v>
      </c>
      <c r="J47" s="46">
        <f>I47*0.91</f>
        <v>1038.0825</v>
      </c>
      <c r="K47" s="46">
        <f>J47*0.91</f>
        <v>944.655075</v>
      </c>
    </row>
    <row r="48" ht="38.25" spans="1:11">
      <c r="A48" s="13"/>
      <c r="B48" s="14"/>
      <c r="C48" s="15">
        <v>3112</v>
      </c>
      <c r="D48" s="16" t="s">
        <v>105</v>
      </c>
      <c r="E48" s="15"/>
      <c r="F48" s="15"/>
      <c r="G48" s="14"/>
      <c r="H48" s="15"/>
      <c r="I48" s="48"/>
      <c r="J48" s="46"/>
      <c r="K48" s="46"/>
    </row>
    <row r="49" ht="24.75" spans="1:11">
      <c r="A49" s="13"/>
      <c r="B49" s="14"/>
      <c r="C49" s="15">
        <v>311201</v>
      </c>
      <c r="D49" s="16" t="s">
        <v>106</v>
      </c>
      <c r="E49" s="15"/>
      <c r="F49" s="15"/>
      <c r="G49" s="14"/>
      <c r="H49" s="15"/>
      <c r="I49" s="48"/>
      <c r="J49" s="46"/>
      <c r="K49" s="46"/>
    </row>
    <row r="50" ht="60" customHeight="1" spans="1:11">
      <c r="A50" s="13">
        <v>26</v>
      </c>
      <c r="B50" s="14" t="s">
        <v>16</v>
      </c>
      <c r="C50" s="15" t="s">
        <v>107</v>
      </c>
      <c r="D50" s="22" t="s">
        <v>108</v>
      </c>
      <c r="E50" s="15"/>
      <c r="F50" s="15"/>
      <c r="G50" s="19" t="s">
        <v>24</v>
      </c>
      <c r="H50" s="15"/>
      <c r="I50" s="48">
        <v>79.28</v>
      </c>
      <c r="J50" s="46">
        <f>I50*0.91</f>
        <v>72.1448</v>
      </c>
      <c r="K50" s="46">
        <f>J50*0.91</f>
        <v>65.651768</v>
      </c>
    </row>
    <row r="51" ht="21" customHeight="1" spans="1:11">
      <c r="A51" s="13"/>
      <c r="B51" s="14"/>
      <c r="C51" s="15">
        <v>3114</v>
      </c>
      <c r="D51" s="16" t="s">
        <v>109</v>
      </c>
      <c r="E51" s="15"/>
      <c r="F51" s="15"/>
      <c r="G51" s="14"/>
      <c r="H51" s="15"/>
      <c r="I51" s="48"/>
      <c r="J51" s="46"/>
      <c r="K51" s="46"/>
    </row>
    <row r="52" ht="75" spans="1:11">
      <c r="A52" s="13">
        <v>27</v>
      </c>
      <c r="B52" s="14" t="s">
        <v>16</v>
      </c>
      <c r="C52" s="15" t="s">
        <v>110</v>
      </c>
      <c r="D52" s="22" t="s">
        <v>111</v>
      </c>
      <c r="E52" s="15"/>
      <c r="F52" s="15"/>
      <c r="G52" s="19" t="s">
        <v>112</v>
      </c>
      <c r="H52" s="24" t="s">
        <v>113</v>
      </c>
      <c r="I52" s="48">
        <v>304.38</v>
      </c>
      <c r="J52" s="46">
        <f>I52*0.91</f>
        <v>276.9858</v>
      </c>
      <c r="K52" s="46">
        <f>J52*0.91</f>
        <v>252.057078</v>
      </c>
    </row>
    <row r="53" ht="24.75" spans="1:11">
      <c r="A53" s="13"/>
      <c r="B53" s="14"/>
      <c r="C53" s="15">
        <v>32</v>
      </c>
      <c r="D53" s="16" t="s">
        <v>114</v>
      </c>
      <c r="E53" s="15"/>
      <c r="F53" s="15"/>
      <c r="G53" s="14"/>
      <c r="H53" s="15"/>
      <c r="I53" s="48"/>
      <c r="J53" s="46"/>
      <c r="K53" s="46"/>
    </row>
    <row r="54" ht="21" customHeight="1" spans="1:11">
      <c r="A54" s="13"/>
      <c r="B54" s="14" t="s">
        <v>16</v>
      </c>
      <c r="C54" s="15">
        <v>3205</v>
      </c>
      <c r="D54" s="16" t="s">
        <v>115</v>
      </c>
      <c r="E54" s="15"/>
      <c r="F54" s="15"/>
      <c r="G54" s="19" t="s">
        <v>24</v>
      </c>
      <c r="H54" s="15"/>
      <c r="I54" s="48"/>
      <c r="J54" s="46"/>
      <c r="K54" s="46"/>
    </row>
    <row r="55" ht="37.5" spans="1:11">
      <c r="A55" s="13">
        <v>28</v>
      </c>
      <c r="B55" s="14" t="s">
        <v>16</v>
      </c>
      <c r="C55" s="15" t="s">
        <v>116</v>
      </c>
      <c r="D55" s="22" t="s">
        <v>117</v>
      </c>
      <c r="E55" s="15"/>
      <c r="F55" s="15"/>
      <c r="G55" s="19" t="s">
        <v>24</v>
      </c>
      <c r="H55" s="15"/>
      <c r="I55" s="48">
        <v>390</v>
      </c>
      <c r="J55" s="46">
        <v>390</v>
      </c>
      <c r="K55" s="46">
        <v>390</v>
      </c>
    </row>
    <row r="56" spans="1:11">
      <c r="A56" s="13"/>
      <c r="B56" s="14"/>
      <c r="C56" s="15">
        <v>33</v>
      </c>
      <c r="D56" s="16" t="s">
        <v>118</v>
      </c>
      <c r="E56" s="15"/>
      <c r="F56" s="15"/>
      <c r="G56" s="35"/>
      <c r="H56" s="15"/>
      <c r="I56" s="48"/>
      <c r="J56" s="46"/>
      <c r="K56" s="46"/>
    </row>
    <row r="57" ht="36.75" spans="1:11">
      <c r="A57" s="13">
        <v>29</v>
      </c>
      <c r="B57" s="14" t="s">
        <v>119</v>
      </c>
      <c r="C57" s="15" t="s">
        <v>120</v>
      </c>
      <c r="D57" s="36" t="s">
        <v>121</v>
      </c>
      <c r="E57" s="15"/>
      <c r="F57" s="15"/>
      <c r="G57" s="37" t="s">
        <v>24</v>
      </c>
      <c r="H57" s="15"/>
      <c r="I57" s="48">
        <f t="shared" ref="I57:K57" si="3">1420*0.9</f>
        <v>1278</v>
      </c>
      <c r="J57" s="48">
        <f t="shared" si="3"/>
        <v>1278</v>
      </c>
      <c r="K57" s="48">
        <f t="shared" si="3"/>
        <v>1278</v>
      </c>
    </row>
    <row r="58" ht="24" spans="1:11">
      <c r="A58" s="13">
        <v>30</v>
      </c>
      <c r="B58" s="14" t="s">
        <v>119</v>
      </c>
      <c r="C58" s="15" t="s">
        <v>122</v>
      </c>
      <c r="D58" s="36" t="s">
        <v>123</v>
      </c>
      <c r="E58" s="15"/>
      <c r="F58" s="15"/>
      <c r="G58" s="37" t="s">
        <v>24</v>
      </c>
      <c r="H58" s="15"/>
      <c r="I58" s="48">
        <f t="shared" ref="I58:K58" si="4">1485*0.9</f>
        <v>1336.5</v>
      </c>
      <c r="J58" s="48">
        <f t="shared" si="4"/>
        <v>1336.5</v>
      </c>
      <c r="K58" s="48">
        <f t="shared" si="4"/>
        <v>1336.5</v>
      </c>
    </row>
    <row r="59" ht="24" spans="1:11">
      <c r="A59" s="13">
        <v>31</v>
      </c>
      <c r="B59" s="14" t="s">
        <v>119</v>
      </c>
      <c r="C59" s="15" t="s">
        <v>124</v>
      </c>
      <c r="D59" s="36" t="s">
        <v>125</v>
      </c>
      <c r="E59" s="15"/>
      <c r="F59" s="15"/>
      <c r="G59" s="37" t="s">
        <v>24</v>
      </c>
      <c r="H59" s="15"/>
      <c r="I59" s="48">
        <f t="shared" ref="I59:K59" si="5">1485*0.9</f>
        <v>1336.5</v>
      </c>
      <c r="J59" s="48">
        <f t="shared" si="5"/>
        <v>1336.5</v>
      </c>
      <c r="K59" s="48">
        <f t="shared" si="5"/>
        <v>1336.5</v>
      </c>
    </row>
    <row r="60" ht="21" customHeight="1" spans="1:11">
      <c r="A60" s="13"/>
      <c r="B60" s="35"/>
      <c r="C60" s="38">
        <v>3301</v>
      </c>
      <c r="D60" s="16" t="s">
        <v>126</v>
      </c>
      <c r="E60" s="15"/>
      <c r="F60" s="15"/>
      <c r="G60" s="35"/>
      <c r="H60" s="15"/>
      <c r="I60" s="48"/>
      <c r="J60" s="46"/>
      <c r="K60" s="46"/>
    </row>
    <row r="61" ht="25.5" spans="1:11">
      <c r="A61" s="13">
        <v>32</v>
      </c>
      <c r="B61" s="14" t="s">
        <v>119</v>
      </c>
      <c r="C61" s="15" t="s">
        <v>127</v>
      </c>
      <c r="D61" s="36" t="s">
        <v>128</v>
      </c>
      <c r="E61" s="15"/>
      <c r="F61" s="15"/>
      <c r="G61" s="37" t="s">
        <v>24</v>
      </c>
      <c r="H61" s="15"/>
      <c r="I61" s="48">
        <f t="shared" ref="I61:K61" si="6">665*0.9</f>
        <v>598.5</v>
      </c>
      <c r="J61" s="48">
        <f t="shared" si="6"/>
        <v>598.5</v>
      </c>
      <c r="K61" s="48">
        <f t="shared" si="6"/>
        <v>598.5</v>
      </c>
    </row>
    <row r="62" spans="1:11">
      <c r="A62" s="13">
        <v>33</v>
      </c>
      <c r="B62" s="14" t="s">
        <v>119</v>
      </c>
      <c r="C62" s="15" t="s">
        <v>129</v>
      </c>
      <c r="D62" s="36" t="s">
        <v>130</v>
      </c>
      <c r="E62" s="15"/>
      <c r="F62" s="15"/>
      <c r="G62" s="39" t="s">
        <v>24</v>
      </c>
      <c r="H62" s="15"/>
      <c r="I62" s="48">
        <v>686.4</v>
      </c>
      <c r="J62" s="46">
        <f>I62*0.91</f>
        <v>624.624</v>
      </c>
      <c r="K62" s="46">
        <f>J62*0.91</f>
        <v>568.40784</v>
      </c>
    </row>
    <row r="63" ht="21" customHeight="1" spans="1:11">
      <c r="A63" s="13"/>
      <c r="B63" s="14"/>
      <c r="C63" s="15">
        <v>3304</v>
      </c>
      <c r="D63" s="16" t="s">
        <v>131</v>
      </c>
      <c r="E63" s="15"/>
      <c r="F63" s="24" t="s">
        <v>132</v>
      </c>
      <c r="G63" s="14"/>
      <c r="H63" s="15"/>
      <c r="I63" s="48"/>
      <c r="J63" s="46"/>
      <c r="K63" s="46"/>
    </row>
    <row r="64" ht="21" customHeight="1" spans="1:11">
      <c r="A64" s="13"/>
      <c r="B64" s="14" t="s">
        <v>119</v>
      </c>
      <c r="C64" s="15">
        <v>330404</v>
      </c>
      <c r="D64" s="16" t="s">
        <v>133</v>
      </c>
      <c r="E64" s="15"/>
      <c r="F64" s="15"/>
      <c r="G64" s="14"/>
      <c r="H64" s="15"/>
      <c r="I64" s="48"/>
      <c r="J64" s="46"/>
      <c r="K64" s="46"/>
    </row>
    <row r="65" spans="1:11">
      <c r="A65" s="13">
        <v>34</v>
      </c>
      <c r="B65" s="14" t="s">
        <v>119</v>
      </c>
      <c r="C65" s="15" t="s">
        <v>134</v>
      </c>
      <c r="D65" s="36" t="s">
        <v>135</v>
      </c>
      <c r="E65" s="15"/>
      <c r="F65" s="15"/>
      <c r="G65" s="19" t="s">
        <v>24</v>
      </c>
      <c r="H65" s="15"/>
      <c r="I65" s="51">
        <v>1706.58</v>
      </c>
      <c r="J65" s="46">
        <f>I65*0.91</f>
        <v>1552.9878</v>
      </c>
      <c r="K65" s="46">
        <f>J65*0.91</f>
        <v>1413.218898</v>
      </c>
    </row>
    <row r="66" spans="1:11">
      <c r="A66" s="13">
        <v>35</v>
      </c>
      <c r="B66" s="14" t="s">
        <v>119</v>
      </c>
      <c r="C66" s="15" t="s">
        <v>136</v>
      </c>
      <c r="D66" s="36" t="s">
        <v>137</v>
      </c>
      <c r="E66" s="15"/>
      <c r="F66" s="15"/>
      <c r="G66" s="19" t="s">
        <v>24</v>
      </c>
      <c r="H66" s="15"/>
      <c r="I66" s="48">
        <v>2047.9</v>
      </c>
      <c r="J66" s="46">
        <f>I66*0.91</f>
        <v>1863.589</v>
      </c>
      <c r="K66" s="46">
        <f>J66*0.91</f>
        <v>1695.86599</v>
      </c>
    </row>
    <row r="67" ht="21" customHeight="1" spans="1:11">
      <c r="A67" s="13"/>
      <c r="B67" s="14"/>
      <c r="C67" s="15">
        <v>3307</v>
      </c>
      <c r="D67" s="16" t="s">
        <v>138</v>
      </c>
      <c r="E67" s="15"/>
      <c r="F67" s="15"/>
      <c r="G67" s="14"/>
      <c r="H67" s="15"/>
      <c r="I67" s="48"/>
      <c r="J67" s="46"/>
      <c r="K67" s="46"/>
    </row>
    <row r="68" ht="21" customHeight="1" spans="1:11">
      <c r="A68" s="13"/>
      <c r="B68" s="14"/>
      <c r="C68" s="15">
        <v>330701</v>
      </c>
      <c r="D68" s="16" t="s">
        <v>139</v>
      </c>
      <c r="E68" s="15"/>
      <c r="F68" s="15"/>
      <c r="G68" s="14"/>
      <c r="H68" s="15"/>
      <c r="I68" s="48"/>
      <c r="J68" s="46"/>
      <c r="K68" s="46"/>
    </row>
    <row r="69" ht="24" spans="1:11">
      <c r="A69" s="13">
        <v>36</v>
      </c>
      <c r="B69" s="14" t="s">
        <v>119</v>
      </c>
      <c r="C69" s="15" t="s">
        <v>140</v>
      </c>
      <c r="D69" s="36" t="s">
        <v>141</v>
      </c>
      <c r="E69" s="15"/>
      <c r="F69" s="15"/>
      <c r="G69" s="19" t="s">
        <v>24</v>
      </c>
      <c r="H69" s="15"/>
      <c r="I69" s="48">
        <v>1541.28</v>
      </c>
      <c r="J69" s="46">
        <f>I69*0.91</f>
        <v>1402.5648</v>
      </c>
      <c r="K69" s="46">
        <f>J69*0.91</f>
        <v>1276.333968</v>
      </c>
    </row>
    <row r="70" ht="62" customHeight="1" spans="1:11">
      <c r="A70" s="13">
        <v>37</v>
      </c>
      <c r="B70" s="14" t="s">
        <v>119</v>
      </c>
      <c r="C70" s="15" t="s">
        <v>142</v>
      </c>
      <c r="D70" s="36" t="s">
        <v>143</v>
      </c>
      <c r="E70" s="15"/>
      <c r="F70" s="15"/>
      <c r="G70" s="19" t="s">
        <v>24</v>
      </c>
      <c r="H70" s="15"/>
      <c r="I70" s="52">
        <v>1671.28</v>
      </c>
      <c r="J70" s="46">
        <f>I70*0.91</f>
        <v>1520.8648</v>
      </c>
      <c r="K70" s="46">
        <f>J70*0.91</f>
        <v>1383.986968</v>
      </c>
    </row>
    <row r="71" ht="24.75" spans="1:11">
      <c r="A71" s="13"/>
      <c r="B71" s="14"/>
      <c r="C71" s="15">
        <v>330703</v>
      </c>
      <c r="D71" s="16" t="s">
        <v>144</v>
      </c>
      <c r="E71" s="15"/>
      <c r="F71" s="15"/>
      <c r="G71" s="14"/>
      <c r="H71" s="15"/>
      <c r="I71" s="48"/>
      <c r="J71" s="46"/>
      <c r="K71" s="46"/>
    </row>
    <row r="72" ht="24" spans="1:11">
      <c r="A72" s="13">
        <v>38</v>
      </c>
      <c r="B72" s="14" t="s">
        <v>119</v>
      </c>
      <c r="C72" s="15" t="s">
        <v>145</v>
      </c>
      <c r="D72" s="22" t="s">
        <v>146</v>
      </c>
      <c r="E72" s="15"/>
      <c r="F72" s="15"/>
      <c r="G72" s="19" t="s">
        <v>24</v>
      </c>
      <c r="H72" s="28"/>
      <c r="I72" s="48">
        <v>1683.55</v>
      </c>
      <c r="J72" s="46">
        <f t="shared" ref="J72:J110" si="7">I72*0.91</f>
        <v>1532.0305</v>
      </c>
      <c r="K72" s="46">
        <f t="shared" ref="K72:K110" si="8">J72*0.91</f>
        <v>1394.147755</v>
      </c>
    </row>
    <row r="73" ht="24.75" spans="1:11">
      <c r="A73" s="13"/>
      <c r="B73" s="14" t="s">
        <v>119</v>
      </c>
      <c r="C73" s="15">
        <v>3308</v>
      </c>
      <c r="D73" s="16" t="s">
        <v>147</v>
      </c>
      <c r="E73" s="15"/>
      <c r="F73" s="24" t="s">
        <v>148</v>
      </c>
      <c r="G73" s="14"/>
      <c r="H73" s="15"/>
      <c r="I73" s="48"/>
      <c r="J73" s="46"/>
      <c r="K73" s="46"/>
    </row>
    <row r="74" ht="60" spans="1:11">
      <c r="A74" s="13"/>
      <c r="B74" s="14"/>
      <c r="C74" s="15">
        <v>330801</v>
      </c>
      <c r="D74" s="16" t="s">
        <v>149</v>
      </c>
      <c r="E74" s="15"/>
      <c r="F74" s="24" t="s">
        <v>150</v>
      </c>
      <c r="G74" s="14"/>
      <c r="H74" s="15"/>
      <c r="I74" s="48"/>
      <c r="J74" s="46"/>
      <c r="K74" s="46"/>
    </row>
    <row r="75" ht="24" spans="1:11">
      <c r="A75" s="13">
        <v>39</v>
      </c>
      <c r="B75" s="14" t="s">
        <v>119</v>
      </c>
      <c r="C75" s="15" t="s">
        <v>151</v>
      </c>
      <c r="D75" s="36" t="s">
        <v>152</v>
      </c>
      <c r="E75" s="15"/>
      <c r="F75" s="24" t="s">
        <v>153</v>
      </c>
      <c r="G75" s="19" t="s">
        <v>24</v>
      </c>
      <c r="H75" s="33"/>
      <c r="I75" s="48">
        <v>13190.51</v>
      </c>
      <c r="J75" s="46">
        <f t="shared" si="7"/>
        <v>12003.3641</v>
      </c>
      <c r="K75" s="46">
        <f t="shared" si="8"/>
        <v>10923.061331</v>
      </c>
    </row>
    <row r="76" ht="24" spans="1:11">
      <c r="A76" s="13">
        <v>40</v>
      </c>
      <c r="B76" s="14" t="s">
        <v>119</v>
      </c>
      <c r="C76" s="15" t="s">
        <v>154</v>
      </c>
      <c r="D76" s="22" t="s">
        <v>155</v>
      </c>
      <c r="E76" s="15"/>
      <c r="F76" s="24" t="s">
        <v>153</v>
      </c>
      <c r="G76" s="19" t="s">
        <v>24</v>
      </c>
      <c r="H76" s="33"/>
      <c r="I76" s="48">
        <v>13190.51</v>
      </c>
      <c r="J76" s="46">
        <f t="shared" si="7"/>
        <v>12003.3641</v>
      </c>
      <c r="K76" s="46">
        <f t="shared" si="8"/>
        <v>10923.061331</v>
      </c>
    </row>
    <row r="77" ht="24" spans="1:11">
      <c r="A77" s="13">
        <v>41</v>
      </c>
      <c r="B77" s="14" t="s">
        <v>119</v>
      </c>
      <c r="C77" s="15" t="s">
        <v>156</v>
      </c>
      <c r="D77" s="22" t="s">
        <v>157</v>
      </c>
      <c r="E77" s="15"/>
      <c r="F77" s="24" t="s">
        <v>158</v>
      </c>
      <c r="G77" s="19" t="s">
        <v>24</v>
      </c>
      <c r="H77" s="33"/>
      <c r="I77" s="48">
        <v>12802.56</v>
      </c>
      <c r="J77" s="46">
        <f t="shared" si="7"/>
        <v>11650.3296</v>
      </c>
      <c r="K77" s="46">
        <f t="shared" si="8"/>
        <v>10601.799936</v>
      </c>
    </row>
    <row r="78" ht="24" spans="1:11">
      <c r="A78" s="13">
        <v>42</v>
      </c>
      <c r="B78" s="14" t="s">
        <v>119</v>
      </c>
      <c r="C78" s="15" t="s">
        <v>159</v>
      </c>
      <c r="D78" s="22" t="s">
        <v>160</v>
      </c>
      <c r="E78" s="15"/>
      <c r="F78" s="24" t="s">
        <v>158</v>
      </c>
      <c r="G78" s="19" t="s">
        <v>24</v>
      </c>
      <c r="H78" s="33"/>
      <c r="I78" s="48">
        <v>12802.56</v>
      </c>
      <c r="J78" s="46">
        <f t="shared" si="7"/>
        <v>11650.3296</v>
      </c>
      <c r="K78" s="46">
        <f t="shared" si="8"/>
        <v>10601.799936</v>
      </c>
    </row>
    <row r="79" spans="1:11">
      <c r="A79" s="13">
        <v>43</v>
      </c>
      <c r="B79" s="14" t="s">
        <v>119</v>
      </c>
      <c r="C79" s="15" t="s">
        <v>161</v>
      </c>
      <c r="D79" s="22" t="s">
        <v>162</v>
      </c>
      <c r="E79" s="15"/>
      <c r="F79" s="24" t="s">
        <v>153</v>
      </c>
      <c r="G79" s="19" t="s">
        <v>24</v>
      </c>
      <c r="H79" s="32"/>
      <c r="I79" s="48">
        <v>5371.91</v>
      </c>
      <c r="J79" s="46">
        <f t="shared" si="7"/>
        <v>4888.4381</v>
      </c>
      <c r="K79" s="46">
        <f t="shared" si="8"/>
        <v>4448.478671</v>
      </c>
    </row>
    <row r="80" ht="48" spans="1:11">
      <c r="A80" s="13">
        <v>44</v>
      </c>
      <c r="B80" s="14" t="s">
        <v>119</v>
      </c>
      <c r="C80" s="15" t="s">
        <v>163</v>
      </c>
      <c r="D80" s="36" t="s">
        <v>164</v>
      </c>
      <c r="E80" s="24" t="s">
        <v>165</v>
      </c>
      <c r="F80" s="15"/>
      <c r="G80" s="19" t="s">
        <v>24</v>
      </c>
      <c r="H80" s="33"/>
      <c r="I80" s="48">
        <v>8966.1</v>
      </c>
      <c r="J80" s="46">
        <f t="shared" si="7"/>
        <v>8159.151</v>
      </c>
      <c r="K80" s="46">
        <f t="shared" si="8"/>
        <v>7424.82741</v>
      </c>
    </row>
    <row r="81" ht="56" customHeight="1" spans="1:11">
      <c r="A81" s="13">
        <v>45</v>
      </c>
      <c r="B81" s="14" t="s">
        <v>119</v>
      </c>
      <c r="C81" s="15" t="s">
        <v>166</v>
      </c>
      <c r="D81" s="36" t="s">
        <v>167</v>
      </c>
      <c r="E81" s="15"/>
      <c r="F81" s="29"/>
      <c r="G81" s="19" t="s">
        <v>24</v>
      </c>
      <c r="H81" s="53"/>
      <c r="I81" s="48">
        <v>8966</v>
      </c>
      <c r="J81" s="46">
        <f t="shared" si="7"/>
        <v>8159.06</v>
      </c>
      <c r="K81" s="46">
        <f t="shared" si="8"/>
        <v>7424.7446</v>
      </c>
    </row>
    <row r="82" ht="60" customHeight="1" spans="1:11">
      <c r="A82" s="13">
        <v>46</v>
      </c>
      <c r="B82" s="14" t="s">
        <v>119</v>
      </c>
      <c r="C82" s="15" t="s">
        <v>168</v>
      </c>
      <c r="D82" s="54" t="s">
        <v>169</v>
      </c>
      <c r="E82" s="15"/>
      <c r="F82" s="29"/>
      <c r="G82" s="19" t="s">
        <v>24</v>
      </c>
      <c r="H82" s="53"/>
      <c r="I82" s="48">
        <v>8966</v>
      </c>
      <c r="J82" s="46">
        <f t="shared" si="7"/>
        <v>8159.06</v>
      </c>
      <c r="K82" s="46">
        <f t="shared" si="8"/>
        <v>7424.7446</v>
      </c>
    </row>
    <row r="83" ht="60" customHeight="1" spans="1:11">
      <c r="A83" s="13">
        <v>47</v>
      </c>
      <c r="B83" s="14" t="s">
        <v>119</v>
      </c>
      <c r="C83" s="15" t="s">
        <v>170</v>
      </c>
      <c r="D83" s="54" t="s">
        <v>171</v>
      </c>
      <c r="E83" s="15"/>
      <c r="F83" s="29"/>
      <c r="G83" s="19" t="s">
        <v>24</v>
      </c>
      <c r="H83" s="53"/>
      <c r="I83" s="48">
        <v>8966</v>
      </c>
      <c r="J83" s="46">
        <f t="shared" si="7"/>
        <v>8159.06</v>
      </c>
      <c r="K83" s="46">
        <f t="shared" si="8"/>
        <v>7424.7446</v>
      </c>
    </row>
    <row r="84" ht="24" spans="1:11">
      <c r="A84" s="13">
        <v>48</v>
      </c>
      <c r="B84" s="14" t="s">
        <v>119</v>
      </c>
      <c r="C84" s="15" t="s">
        <v>172</v>
      </c>
      <c r="D84" s="22" t="s">
        <v>173</v>
      </c>
      <c r="E84" s="24" t="s">
        <v>174</v>
      </c>
      <c r="F84" s="15"/>
      <c r="G84" s="19" t="s">
        <v>24</v>
      </c>
      <c r="H84" s="32"/>
      <c r="I84" s="48">
        <v>10086.86</v>
      </c>
      <c r="J84" s="46">
        <f t="shared" si="7"/>
        <v>9179.0426</v>
      </c>
      <c r="K84" s="46">
        <f t="shared" si="8"/>
        <v>8352.928766</v>
      </c>
    </row>
    <row r="85" ht="54" customHeight="1" spans="1:11">
      <c r="A85" s="13">
        <v>49</v>
      </c>
      <c r="B85" s="14" t="s">
        <v>119</v>
      </c>
      <c r="C85" s="15" t="s">
        <v>175</v>
      </c>
      <c r="D85" s="22" t="s">
        <v>176</v>
      </c>
      <c r="E85" s="24" t="s">
        <v>177</v>
      </c>
      <c r="F85" s="15"/>
      <c r="G85" s="19" t="s">
        <v>24</v>
      </c>
      <c r="H85" s="32"/>
      <c r="I85" s="48">
        <v>10086.86</v>
      </c>
      <c r="J85" s="46">
        <f t="shared" si="7"/>
        <v>9179.0426</v>
      </c>
      <c r="K85" s="46">
        <f t="shared" si="8"/>
        <v>8352.928766</v>
      </c>
    </row>
    <row r="86" ht="54" customHeight="1" spans="1:11">
      <c r="A86" s="13">
        <v>50</v>
      </c>
      <c r="B86" s="14" t="s">
        <v>119</v>
      </c>
      <c r="C86" s="15" t="s">
        <v>178</v>
      </c>
      <c r="D86" s="22" t="s">
        <v>179</v>
      </c>
      <c r="E86" s="24" t="s">
        <v>177</v>
      </c>
      <c r="F86" s="15"/>
      <c r="G86" s="19" t="s">
        <v>24</v>
      </c>
      <c r="H86" s="32"/>
      <c r="I86" s="48">
        <v>10086.86</v>
      </c>
      <c r="J86" s="46">
        <f t="shared" si="7"/>
        <v>9179.0426</v>
      </c>
      <c r="K86" s="46">
        <f t="shared" si="8"/>
        <v>8352.928766</v>
      </c>
    </row>
    <row r="87" ht="48" spans="1:11">
      <c r="A87" s="13"/>
      <c r="B87" s="14"/>
      <c r="C87" s="15">
        <v>330804</v>
      </c>
      <c r="D87" s="16" t="s">
        <v>180</v>
      </c>
      <c r="E87" s="15"/>
      <c r="F87" s="24" t="s">
        <v>181</v>
      </c>
      <c r="G87" s="14"/>
      <c r="H87" s="15"/>
      <c r="I87" s="48"/>
      <c r="J87" s="46"/>
      <c r="K87" s="46"/>
    </row>
    <row r="88" ht="24" spans="1:11">
      <c r="A88" s="13">
        <v>51</v>
      </c>
      <c r="B88" s="55" t="s">
        <v>119</v>
      </c>
      <c r="C88" s="32" t="s">
        <v>182</v>
      </c>
      <c r="D88" s="36" t="s">
        <v>183</v>
      </c>
      <c r="E88" s="32"/>
      <c r="F88" s="32"/>
      <c r="G88" s="39" t="s">
        <v>184</v>
      </c>
      <c r="H88" s="32"/>
      <c r="I88" s="48">
        <f>3180*0.9</f>
        <v>2862</v>
      </c>
      <c r="J88" s="46">
        <f t="shared" si="7"/>
        <v>2604.42</v>
      </c>
      <c r="K88" s="46">
        <f t="shared" si="8"/>
        <v>2370.0222</v>
      </c>
    </row>
    <row r="89" ht="21" customHeight="1" spans="1:11">
      <c r="A89" s="13"/>
      <c r="B89" s="14"/>
      <c r="C89" s="15">
        <v>3310</v>
      </c>
      <c r="D89" s="16" t="s">
        <v>185</v>
      </c>
      <c r="E89" s="15"/>
      <c r="F89" s="15"/>
      <c r="G89" s="14"/>
      <c r="H89" s="15"/>
      <c r="I89" s="48"/>
      <c r="J89" s="46"/>
      <c r="K89" s="46"/>
    </row>
    <row r="90" ht="21" customHeight="1" spans="1:11">
      <c r="A90" s="13"/>
      <c r="B90" s="14"/>
      <c r="C90" s="15">
        <v>331007</v>
      </c>
      <c r="D90" s="16" t="s">
        <v>186</v>
      </c>
      <c r="E90" s="15"/>
      <c r="F90" s="15"/>
      <c r="G90" s="14"/>
      <c r="H90" s="15"/>
      <c r="I90" s="48"/>
      <c r="J90" s="46"/>
      <c r="K90" s="46"/>
    </row>
    <row r="91" ht="24" spans="1:11">
      <c r="A91" s="13">
        <v>52</v>
      </c>
      <c r="B91" s="14" t="s">
        <v>119</v>
      </c>
      <c r="C91" s="15" t="s">
        <v>187</v>
      </c>
      <c r="D91" s="22" t="s">
        <v>188</v>
      </c>
      <c r="E91" s="24" t="s">
        <v>189</v>
      </c>
      <c r="F91" s="15"/>
      <c r="G91" s="19" t="s">
        <v>24</v>
      </c>
      <c r="H91" s="34"/>
      <c r="I91" s="48">
        <v>3756.87</v>
      </c>
      <c r="J91" s="46">
        <f t="shared" si="7"/>
        <v>3418.7517</v>
      </c>
      <c r="K91" s="46">
        <f t="shared" si="8"/>
        <v>3111.064047</v>
      </c>
    </row>
    <row r="92" ht="21" customHeight="1" spans="1:11">
      <c r="A92" s="13"/>
      <c r="B92" s="14"/>
      <c r="C92" s="15">
        <v>3313</v>
      </c>
      <c r="D92" s="16" t="s">
        <v>190</v>
      </c>
      <c r="E92" s="15"/>
      <c r="F92" s="15"/>
      <c r="G92" s="14"/>
      <c r="H92" s="15"/>
      <c r="I92" s="48"/>
      <c r="J92" s="46"/>
      <c r="K92" s="46"/>
    </row>
    <row r="93" ht="21" customHeight="1" spans="1:11">
      <c r="A93" s="13"/>
      <c r="B93" s="14"/>
      <c r="C93" s="15">
        <v>331303</v>
      </c>
      <c r="D93" s="16" t="s">
        <v>191</v>
      </c>
      <c r="E93" s="15"/>
      <c r="F93" s="15"/>
      <c r="G93" s="14"/>
      <c r="H93" s="15"/>
      <c r="I93" s="48"/>
      <c r="J93" s="46"/>
      <c r="K93" s="46"/>
    </row>
    <row r="94" ht="48.75" spans="1:11">
      <c r="A94" s="13">
        <v>53</v>
      </c>
      <c r="B94" s="14" t="s">
        <v>119</v>
      </c>
      <c r="C94" s="15" t="s">
        <v>192</v>
      </c>
      <c r="D94" s="22" t="s">
        <v>193</v>
      </c>
      <c r="E94" s="15"/>
      <c r="F94" s="15"/>
      <c r="G94" s="19" t="s">
        <v>24</v>
      </c>
      <c r="H94" s="33"/>
      <c r="I94" s="48">
        <v>8299.2</v>
      </c>
      <c r="J94" s="46">
        <f t="shared" si="7"/>
        <v>7552.272</v>
      </c>
      <c r="K94" s="46">
        <f t="shared" si="8"/>
        <v>6872.56752</v>
      </c>
    </row>
    <row r="95" ht="21" customHeight="1" spans="1:11">
      <c r="A95" s="13"/>
      <c r="B95" s="14"/>
      <c r="C95" s="15">
        <v>3314</v>
      </c>
      <c r="D95" s="16" t="s">
        <v>194</v>
      </c>
      <c r="E95" s="15"/>
      <c r="F95" s="24" t="s">
        <v>195</v>
      </c>
      <c r="G95" s="14"/>
      <c r="H95" s="15"/>
      <c r="I95" s="48"/>
      <c r="J95" s="46"/>
      <c r="K95" s="46"/>
    </row>
    <row r="96" ht="25.5" spans="1:11">
      <c r="A96" s="13">
        <v>54</v>
      </c>
      <c r="B96" s="14" t="s">
        <v>119</v>
      </c>
      <c r="C96" s="15" t="s">
        <v>196</v>
      </c>
      <c r="D96" s="22" t="s">
        <v>197</v>
      </c>
      <c r="E96" s="15"/>
      <c r="F96" s="15"/>
      <c r="G96" s="19" t="s">
        <v>24</v>
      </c>
      <c r="H96" s="15"/>
      <c r="I96" s="48">
        <v>123.5</v>
      </c>
      <c r="J96" s="46">
        <f t="shared" si="7"/>
        <v>112.385</v>
      </c>
      <c r="K96" s="46">
        <f t="shared" si="8"/>
        <v>102.27035</v>
      </c>
    </row>
    <row r="97" ht="21" customHeight="1" spans="1:11">
      <c r="A97" s="13"/>
      <c r="B97" s="14"/>
      <c r="C97" s="15">
        <v>3316</v>
      </c>
      <c r="D97" s="16" t="s">
        <v>198</v>
      </c>
      <c r="E97" s="15"/>
      <c r="F97" s="15"/>
      <c r="G97" s="14"/>
      <c r="H97" s="15"/>
      <c r="I97" s="48"/>
      <c r="J97" s="46"/>
      <c r="K97" s="46"/>
    </row>
    <row r="98" ht="21" customHeight="1" spans="1:11">
      <c r="A98" s="13"/>
      <c r="B98" s="14"/>
      <c r="C98" s="15">
        <v>331601</v>
      </c>
      <c r="D98" s="16" t="s">
        <v>199</v>
      </c>
      <c r="E98" s="15"/>
      <c r="F98" s="24" t="s">
        <v>200</v>
      </c>
      <c r="G98" s="14"/>
      <c r="H98" s="15"/>
      <c r="I98" s="48"/>
      <c r="J98" s="46"/>
      <c r="K98" s="46"/>
    </row>
    <row r="99" ht="70" customHeight="1" spans="1:11">
      <c r="A99" s="13">
        <v>55</v>
      </c>
      <c r="B99" s="14" t="s">
        <v>119</v>
      </c>
      <c r="C99" s="15" t="s">
        <v>201</v>
      </c>
      <c r="D99" s="16" t="s">
        <v>202</v>
      </c>
      <c r="E99" s="15" t="s">
        <v>203</v>
      </c>
      <c r="F99" s="24"/>
      <c r="G99" s="14" t="s">
        <v>184</v>
      </c>
      <c r="H99" s="15"/>
      <c r="J99" s="46"/>
      <c r="K99" s="46"/>
    </row>
    <row r="100" ht="33" customHeight="1" spans="1:11">
      <c r="A100" s="13">
        <v>56</v>
      </c>
      <c r="B100" s="14" t="s">
        <v>119</v>
      </c>
      <c r="C100" s="15" t="s">
        <v>204</v>
      </c>
      <c r="D100" s="22" t="s">
        <v>205</v>
      </c>
      <c r="E100" s="15"/>
      <c r="F100" s="15"/>
      <c r="G100" s="19" t="s">
        <v>184</v>
      </c>
      <c r="H100" s="15"/>
      <c r="I100" s="51">
        <v>3638.62</v>
      </c>
      <c r="J100" s="46">
        <f t="shared" si="7"/>
        <v>3311.1442</v>
      </c>
      <c r="K100" s="46">
        <f t="shared" si="8"/>
        <v>3013.141222</v>
      </c>
    </row>
    <row r="101" ht="24.75" spans="1:11">
      <c r="A101" s="13"/>
      <c r="B101" s="14"/>
      <c r="C101" s="15">
        <v>331603</v>
      </c>
      <c r="D101" s="16" t="s">
        <v>206</v>
      </c>
      <c r="E101" s="15"/>
      <c r="F101" s="15"/>
      <c r="G101" s="14"/>
      <c r="H101" s="15"/>
      <c r="I101" s="51"/>
      <c r="J101" s="46"/>
      <c r="K101" s="46"/>
    </row>
    <row r="102" ht="37.5" spans="1:11">
      <c r="A102" s="13">
        <v>57</v>
      </c>
      <c r="B102" s="14" t="s">
        <v>119</v>
      </c>
      <c r="C102" s="15" t="s">
        <v>207</v>
      </c>
      <c r="D102" s="22" t="s">
        <v>208</v>
      </c>
      <c r="E102" s="15"/>
      <c r="F102" s="15"/>
      <c r="G102" s="19" t="s">
        <v>24</v>
      </c>
      <c r="H102" s="34"/>
      <c r="I102" s="48">
        <v>900</v>
      </c>
      <c r="J102" s="48">
        <v>900</v>
      </c>
      <c r="K102" s="48">
        <v>900</v>
      </c>
    </row>
    <row r="103" ht="21" customHeight="1" spans="1:11">
      <c r="A103" s="13"/>
      <c r="B103" s="14"/>
      <c r="C103" s="15">
        <v>43</v>
      </c>
      <c r="D103" s="16" t="s">
        <v>209</v>
      </c>
      <c r="E103" s="15"/>
      <c r="F103" s="15"/>
      <c r="G103" s="14"/>
      <c r="H103" s="15"/>
      <c r="I103" s="48"/>
      <c r="J103" s="46"/>
      <c r="K103" s="46"/>
    </row>
    <row r="104" ht="204" spans="1:11">
      <c r="A104" s="13">
        <v>58</v>
      </c>
      <c r="B104" s="14" t="s">
        <v>16</v>
      </c>
      <c r="C104" s="15" t="s">
        <v>210</v>
      </c>
      <c r="D104" s="22" t="s">
        <v>211</v>
      </c>
      <c r="E104" s="24" t="s">
        <v>212</v>
      </c>
      <c r="F104" s="15"/>
      <c r="G104" s="19" t="s">
        <v>24</v>
      </c>
      <c r="H104" s="15"/>
      <c r="I104" s="48">
        <v>54</v>
      </c>
      <c r="J104" s="46">
        <f t="shared" si="7"/>
        <v>49.14</v>
      </c>
      <c r="K104" s="46">
        <f t="shared" si="8"/>
        <v>44.7174</v>
      </c>
    </row>
    <row r="105" ht="215" customHeight="1" spans="1:11">
      <c r="A105" s="13">
        <v>59</v>
      </c>
      <c r="B105" s="14" t="s">
        <v>16</v>
      </c>
      <c r="C105" s="15" t="s">
        <v>213</v>
      </c>
      <c r="D105" s="22" t="s">
        <v>214</v>
      </c>
      <c r="E105" s="24" t="s">
        <v>215</v>
      </c>
      <c r="F105" s="15"/>
      <c r="G105" s="19" t="s">
        <v>24</v>
      </c>
      <c r="H105" s="15"/>
      <c r="I105" s="48">
        <v>54</v>
      </c>
      <c r="J105" s="46">
        <f t="shared" si="7"/>
        <v>49.14</v>
      </c>
      <c r="K105" s="46">
        <f t="shared" si="8"/>
        <v>44.7174</v>
      </c>
    </row>
    <row r="106" ht="21" customHeight="1" spans="1:11">
      <c r="A106" s="13"/>
      <c r="B106" s="14"/>
      <c r="C106" s="15">
        <v>48</v>
      </c>
      <c r="D106" s="16" t="s">
        <v>216</v>
      </c>
      <c r="E106" s="15"/>
      <c r="F106" s="15"/>
      <c r="G106" s="14"/>
      <c r="H106" s="15"/>
      <c r="J106" s="46"/>
      <c r="K106" s="46"/>
    </row>
    <row r="107" ht="73" customHeight="1" spans="1:11">
      <c r="A107" s="13">
        <v>60</v>
      </c>
      <c r="B107" s="56" t="s">
        <v>16</v>
      </c>
      <c r="C107" s="29" t="s">
        <v>217</v>
      </c>
      <c r="D107" s="36" t="s">
        <v>218</v>
      </c>
      <c r="E107" s="15"/>
      <c r="F107" s="15"/>
      <c r="G107" s="19" t="s">
        <v>219</v>
      </c>
      <c r="H107" s="29"/>
      <c r="I107" s="48">
        <f>27.5*0.9</f>
        <v>24.75</v>
      </c>
      <c r="J107" s="46">
        <f t="shared" si="7"/>
        <v>22.5225</v>
      </c>
      <c r="K107" s="46">
        <f t="shared" si="8"/>
        <v>20.495475</v>
      </c>
    </row>
    <row r="108" ht="73" customHeight="1" spans="1:11">
      <c r="A108" s="13">
        <v>61</v>
      </c>
      <c r="B108" s="56" t="s">
        <v>16</v>
      </c>
      <c r="C108" s="29" t="s">
        <v>220</v>
      </c>
      <c r="D108" s="36" t="s">
        <v>221</v>
      </c>
      <c r="E108" s="15"/>
      <c r="F108" s="15"/>
      <c r="G108" s="19" t="s">
        <v>219</v>
      </c>
      <c r="H108" s="29"/>
      <c r="I108" s="48">
        <f>27.5*0.9</f>
        <v>24.75</v>
      </c>
      <c r="J108" s="46">
        <f t="shared" si="7"/>
        <v>22.5225</v>
      </c>
      <c r="K108" s="46">
        <f t="shared" si="8"/>
        <v>20.495475</v>
      </c>
    </row>
    <row r="109" ht="33" customHeight="1" spans="1:11">
      <c r="A109" s="13">
        <v>62</v>
      </c>
      <c r="B109" s="56" t="s">
        <v>28</v>
      </c>
      <c r="C109" s="29" t="s">
        <v>222</v>
      </c>
      <c r="D109" s="36" t="s">
        <v>223</v>
      </c>
      <c r="E109" s="17"/>
      <c r="F109" s="17"/>
      <c r="G109" s="57" t="s">
        <v>224</v>
      </c>
      <c r="H109" s="17"/>
      <c r="I109" s="48">
        <v>56.16</v>
      </c>
      <c r="J109" s="46">
        <f t="shared" si="7"/>
        <v>51.1056</v>
      </c>
      <c r="K109" s="46">
        <f t="shared" si="8"/>
        <v>46.506096</v>
      </c>
    </row>
    <row r="110" ht="39" customHeight="1" spans="1:11">
      <c r="A110" s="13">
        <v>63</v>
      </c>
      <c r="B110" s="56" t="s">
        <v>28</v>
      </c>
      <c r="C110" s="29" t="s">
        <v>225</v>
      </c>
      <c r="D110" s="36" t="s">
        <v>226</v>
      </c>
      <c r="E110" s="17"/>
      <c r="F110" s="17"/>
      <c r="G110" s="57" t="s">
        <v>224</v>
      </c>
      <c r="H110" s="17"/>
      <c r="I110" s="48">
        <v>36.8</v>
      </c>
      <c r="J110" s="46">
        <f t="shared" si="7"/>
        <v>33.488</v>
      </c>
      <c r="K110" s="46">
        <f t="shared" si="8"/>
        <v>30.47408</v>
      </c>
    </row>
  </sheetData>
  <autoFilter ref="A3:Q110">
    <extLst/>
  </autoFilter>
  <mergeCells count="13">
    <mergeCell ref="A1:K1"/>
    <mergeCell ref="A2:K2"/>
    <mergeCell ref="A3:A4"/>
    <mergeCell ref="B3:B4"/>
    <mergeCell ref="C3:C4"/>
    <mergeCell ref="D3:D4"/>
    <mergeCell ref="E3:E4"/>
    <mergeCell ref="F3:F4"/>
    <mergeCell ref="G3:G4"/>
    <mergeCell ref="H3:H4"/>
    <mergeCell ref="I3:I4"/>
    <mergeCell ref="J3:J4"/>
    <mergeCell ref="K3:K4"/>
  </mergeCells>
  <conditionalFormatting sqref="C3">
    <cfRule type="cellIs" dxfId="0" priority="164" operator="equal">
      <formula>240000000</formula>
    </cfRule>
  </conditionalFormatting>
  <conditionalFormatting sqref="C5">
    <cfRule type="cellIs" dxfId="0" priority="14" operator="equal">
      <formula>240000000</formula>
    </cfRule>
  </conditionalFormatting>
  <conditionalFormatting sqref="C6">
    <cfRule type="cellIs" dxfId="0" priority="163" operator="equal">
      <formula>240000000</formula>
    </cfRule>
  </conditionalFormatting>
  <conditionalFormatting sqref="C7">
    <cfRule type="cellIs" dxfId="0" priority="162" operator="equal">
      <formula>240000000</formula>
    </cfRule>
  </conditionalFormatting>
  <conditionalFormatting sqref="C8">
    <cfRule type="cellIs" dxfId="0" priority="161" operator="equal">
      <formula>240000000</formula>
    </cfRule>
  </conditionalFormatting>
  <conditionalFormatting sqref="C11">
    <cfRule type="cellIs" dxfId="0" priority="159" operator="equal">
      <formula>240000000</formula>
    </cfRule>
  </conditionalFormatting>
  <conditionalFormatting sqref="C12">
    <cfRule type="cellIs" dxfId="0" priority="158" operator="equal">
      <formula>240000000</formula>
    </cfRule>
  </conditionalFormatting>
  <conditionalFormatting sqref="C13">
    <cfRule type="cellIs" dxfId="0" priority="156" operator="equal">
      <formula>240000000</formula>
    </cfRule>
  </conditionalFormatting>
  <conditionalFormatting sqref="C14">
    <cfRule type="cellIs" dxfId="0" priority="155" operator="equal">
      <formula>240000000</formula>
    </cfRule>
  </conditionalFormatting>
  <conditionalFormatting sqref="C17">
    <cfRule type="cellIs" dxfId="0" priority="151" operator="equal">
      <formula>240000000</formula>
    </cfRule>
  </conditionalFormatting>
  <conditionalFormatting sqref="C18">
    <cfRule type="cellIs" dxfId="0" priority="150" operator="equal">
      <formula>240000000</formula>
    </cfRule>
  </conditionalFormatting>
  <conditionalFormatting sqref="C19">
    <cfRule type="cellIs" dxfId="0" priority="149" operator="equal">
      <formula>240000000</formula>
    </cfRule>
  </conditionalFormatting>
  <conditionalFormatting sqref="C26">
    <cfRule type="cellIs" dxfId="0" priority="147" operator="equal">
      <formula>240000000</formula>
    </cfRule>
  </conditionalFormatting>
  <conditionalFormatting sqref="C30">
    <cfRule type="cellIs" dxfId="0" priority="145" operator="equal">
      <formula>240000000</formula>
    </cfRule>
  </conditionalFormatting>
  <conditionalFormatting sqref="C31">
    <cfRule type="cellIs" dxfId="0" priority="143" operator="equal">
      <formula>240000000</formula>
    </cfRule>
  </conditionalFormatting>
  <conditionalFormatting sqref="C32">
    <cfRule type="cellIs" dxfId="0" priority="142" operator="equal">
      <formula>240000000</formula>
    </cfRule>
  </conditionalFormatting>
  <conditionalFormatting sqref="C33">
    <cfRule type="cellIs" dxfId="0" priority="140" operator="equal">
      <formula>240000000</formula>
    </cfRule>
  </conditionalFormatting>
  <conditionalFormatting sqref="C34">
    <cfRule type="cellIs" dxfId="0" priority="139" operator="equal">
      <formula>240000000</formula>
    </cfRule>
  </conditionalFormatting>
  <conditionalFormatting sqref="C35">
    <cfRule type="cellIs" dxfId="0" priority="138" operator="equal">
      <formula>240000000</formula>
    </cfRule>
  </conditionalFormatting>
  <conditionalFormatting sqref="C36">
    <cfRule type="cellIs" dxfId="0" priority="12" operator="equal">
      <formula>240000000</formula>
    </cfRule>
  </conditionalFormatting>
  <conditionalFormatting sqref="C37">
    <cfRule type="cellIs" dxfId="0" priority="136" operator="equal">
      <formula>240000000</formula>
    </cfRule>
  </conditionalFormatting>
  <conditionalFormatting sqref="C38">
    <cfRule type="cellIs" dxfId="0" priority="135" operator="equal">
      <formula>240000000</formula>
    </cfRule>
  </conditionalFormatting>
  <conditionalFormatting sqref="C39">
    <cfRule type="cellIs" dxfId="0" priority="133" operator="equal">
      <formula>240000000</formula>
    </cfRule>
  </conditionalFormatting>
  <conditionalFormatting sqref="C40">
    <cfRule type="cellIs" dxfId="0" priority="131" operator="equal">
      <formula>240000000</formula>
    </cfRule>
  </conditionalFormatting>
  <conditionalFormatting sqref="C41">
    <cfRule type="cellIs" dxfId="0" priority="130" operator="equal">
      <formula>240000000</formula>
    </cfRule>
  </conditionalFormatting>
  <conditionalFormatting sqref="C42">
    <cfRule type="cellIs" dxfId="0" priority="129" operator="equal">
      <formula>240000000</formula>
    </cfRule>
  </conditionalFormatting>
  <conditionalFormatting sqref="C43">
    <cfRule type="cellIs" dxfId="0" priority="126" operator="equal">
      <formula>240000000</formula>
    </cfRule>
  </conditionalFormatting>
  <conditionalFormatting sqref="C44">
    <cfRule type="cellIs" dxfId="0" priority="11" operator="equal">
      <formula>240000000</formula>
    </cfRule>
  </conditionalFormatting>
  <conditionalFormatting sqref="C45">
    <cfRule type="cellIs" dxfId="0" priority="125" operator="equal">
      <formula>240000000</formula>
    </cfRule>
  </conditionalFormatting>
  <conditionalFormatting sqref="C46">
    <cfRule type="cellIs" dxfId="0" priority="121" operator="equal">
      <formula>240000000</formula>
    </cfRule>
  </conditionalFormatting>
  <conditionalFormatting sqref="C47">
    <cfRule type="cellIs" dxfId="0" priority="10" operator="equal">
      <formula>240000000</formula>
    </cfRule>
  </conditionalFormatting>
  <conditionalFormatting sqref="C50">
    <cfRule type="cellIs" dxfId="0" priority="117" operator="equal">
      <formula>240000000</formula>
    </cfRule>
  </conditionalFormatting>
  <conditionalFormatting sqref="C51">
    <cfRule type="cellIs" dxfId="0" priority="115" operator="equal">
      <formula>240000000</formula>
    </cfRule>
  </conditionalFormatting>
  <conditionalFormatting sqref="C52">
    <cfRule type="cellIs" dxfId="0" priority="113" operator="equal">
      <formula>240000000</formula>
    </cfRule>
  </conditionalFormatting>
  <conditionalFormatting sqref="C53">
    <cfRule type="cellIs" dxfId="0" priority="111" operator="equal">
      <formula>240000000</formula>
    </cfRule>
  </conditionalFormatting>
  <conditionalFormatting sqref="C54">
    <cfRule type="cellIs" dxfId="0" priority="109" operator="equal">
      <formula>240000000</formula>
    </cfRule>
  </conditionalFormatting>
  <conditionalFormatting sqref="C55">
    <cfRule type="cellIs" dxfId="0" priority="107" operator="equal">
      <formula>240000000</formula>
    </cfRule>
  </conditionalFormatting>
  <conditionalFormatting sqref="C56">
    <cfRule type="cellIs" dxfId="0" priority="105" operator="equal">
      <formula>240000000</formula>
    </cfRule>
  </conditionalFormatting>
  <conditionalFormatting sqref="C60">
    <cfRule type="cellIs" dxfId="0" priority="99" operator="equal">
      <formula>240000000</formula>
    </cfRule>
  </conditionalFormatting>
  <conditionalFormatting sqref="C61">
    <cfRule type="cellIs" dxfId="0" priority="95" operator="equal">
      <formula>240000000</formula>
    </cfRule>
  </conditionalFormatting>
  <conditionalFormatting sqref="C62">
    <cfRule type="cellIs" dxfId="0" priority="89" operator="equal">
      <formula>240000000</formula>
    </cfRule>
  </conditionalFormatting>
  <conditionalFormatting sqref="C63">
    <cfRule type="cellIs" dxfId="0" priority="87" operator="equal">
      <formula>240000000</formula>
    </cfRule>
  </conditionalFormatting>
  <conditionalFormatting sqref="C64">
    <cfRule type="cellIs" dxfId="0" priority="85" operator="equal">
      <formula>240000000</formula>
    </cfRule>
  </conditionalFormatting>
  <conditionalFormatting sqref="C69">
    <cfRule type="cellIs" dxfId="0" priority="73" operator="equal">
      <formula>240000000</formula>
    </cfRule>
  </conditionalFormatting>
  <conditionalFormatting sqref="C70">
    <cfRule type="cellIs" dxfId="0" priority="8" operator="equal">
      <formula>240000000</formula>
    </cfRule>
  </conditionalFormatting>
  <conditionalFormatting sqref="C71">
    <cfRule type="cellIs" dxfId="0" priority="71" operator="equal">
      <formula>240000000</formula>
    </cfRule>
  </conditionalFormatting>
  <conditionalFormatting sqref="C72">
    <cfRule type="cellIs" dxfId="0" priority="69" operator="equal">
      <formula>240000000</formula>
    </cfRule>
  </conditionalFormatting>
  <conditionalFormatting sqref="C75">
    <cfRule type="cellIs" dxfId="0" priority="65" operator="equal">
      <formula>240000000</formula>
    </cfRule>
  </conditionalFormatting>
  <conditionalFormatting sqref="C76">
    <cfRule type="cellIs" dxfId="0" priority="63" operator="equal">
      <formula>240000000</formula>
    </cfRule>
  </conditionalFormatting>
  <conditionalFormatting sqref="C79">
    <cfRule type="cellIs" dxfId="0" priority="59" operator="equal">
      <formula>240000000</formula>
    </cfRule>
  </conditionalFormatting>
  <conditionalFormatting sqref="C80">
    <cfRule type="cellIs" dxfId="0" priority="57" operator="equal">
      <formula>240000000</formula>
    </cfRule>
  </conditionalFormatting>
  <conditionalFormatting sqref="C81">
    <cfRule type="cellIs" dxfId="0" priority="9" operator="equal">
      <formula>240000000</formula>
    </cfRule>
  </conditionalFormatting>
  <conditionalFormatting sqref="C82">
    <cfRule type="cellIs" dxfId="0" priority="5" operator="equal">
      <formula>240000000</formula>
    </cfRule>
  </conditionalFormatting>
  <conditionalFormatting sqref="C83">
    <cfRule type="cellIs" dxfId="0" priority="4" operator="equal">
      <formula>240000000</formula>
    </cfRule>
  </conditionalFormatting>
  <conditionalFormatting sqref="C84">
    <cfRule type="cellIs" dxfId="0" priority="55" operator="equal">
      <formula>240000000</formula>
    </cfRule>
  </conditionalFormatting>
  <conditionalFormatting sqref="C85">
    <cfRule type="cellIs" dxfId="0" priority="7" operator="equal">
      <formula>240000000</formula>
    </cfRule>
  </conditionalFormatting>
  <conditionalFormatting sqref="C86">
    <cfRule type="cellIs" dxfId="0" priority="6" operator="equal">
      <formula>240000000</formula>
    </cfRule>
  </conditionalFormatting>
  <conditionalFormatting sqref="C87">
    <cfRule type="cellIs" dxfId="0" priority="53" operator="equal">
      <formula>240000000</formula>
    </cfRule>
  </conditionalFormatting>
  <conditionalFormatting sqref="C88">
    <cfRule type="cellIs" dxfId="0" priority="50" operator="equal">
      <formula>240000000</formula>
    </cfRule>
  </conditionalFormatting>
  <conditionalFormatting sqref="C89">
    <cfRule type="cellIs" dxfId="0" priority="48" operator="equal">
      <formula>240000000</formula>
    </cfRule>
  </conditionalFormatting>
  <conditionalFormatting sqref="C90">
    <cfRule type="cellIs" dxfId="0" priority="46" operator="equal">
      <formula>240000000</formula>
    </cfRule>
  </conditionalFormatting>
  <conditionalFormatting sqref="C91">
    <cfRule type="cellIs" dxfId="0" priority="44" operator="equal">
      <formula>240000000</formula>
    </cfRule>
  </conditionalFormatting>
  <conditionalFormatting sqref="C92">
    <cfRule type="cellIs" dxfId="0" priority="42" operator="equal">
      <formula>240000000</formula>
    </cfRule>
  </conditionalFormatting>
  <conditionalFormatting sqref="C93">
    <cfRule type="cellIs" dxfId="0" priority="40" operator="equal">
      <formula>240000000</formula>
    </cfRule>
  </conditionalFormatting>
  <conditionalFormatting sqref="C94">
    <cfRule type="cellIs" dxfId="0" priority="38" operator="equal">
      <formula>240000000</formula>
    </cfRule>
  </conditionalFormatting>
  <conditionalFormatting sqref="C95">
    <cfRule type="cellIs" dxfId="0" priority="36" operator="equal">
      <formula>240000000</formula>
    </cfRule>
  </conditionalFormatting>
  <conditionalFormatting sqref="C96">
    <cfRule type="cellIs" dxfId="0" priority="34" operator="equal">
      <formula>240000000</formula>
    </cfRule>
  </conditionalFormatting>
  <conditionalFormatting sqref="C97">
    <cfRule type="cellIs" dxfId="0" priority="32" operator="equal">
      <formula>240000000</formula>
    </cfRule>
  </conditionalFormatting>
  <conditionalFormatting sqref="C100">
    <cfRule type="cellIs" dxfId="0" priority="28" operator="equal">
      <formula>240000000</formula>
    </cfRule>
  </conditionalFormatting>
  <conditionalFormatting sqref="C101">
    <cfRule type="cellIs" dxfId="0" priority="26" operator="equal">
      <formula>240000000</formula>
    </cfRule>
  </conditionalFormatting>
  <conditionalFormatting sqref="C102">
    <cfRule type="cellIs" dxfId="0" priority="24" operator="equal">
      <formula>240000000</formula>
    </cfRule>
  </conditionalFormatting>
  <conditionalFormatting sqref="C103">
    <cfRule type="cellIs" dxfId="0" priority="22" operator="equal">
      <formula>240000000</formula>
    </cfRule>
  </conditionalFormatting>
  <conditionalFormatting sqref="C104">
    <cfRule type="cellIs" dxfId="0" priority="20" operator="equal">
      <formula>240000000</formula>
    </cfRule>
  </conditionalFormatting>
  <conditionalFormatting sqref="C105">
    <cfRule type="cellIs" dxfId="0" priority="3" operator="equal">
      <formula>240000000</formula>
    </cfRule>
  </conditionalFormatting>
  <conditionalFormatting sqref="C106">
    <cfRule type="cellIs" dxfId="0" priority="18" operator="equal">
      <formula>240000000</formula>
    </cfRule>
  </conditionalFormatting>
  <conditionalFormatting sqref="C109">
    <cfRule type="cellIs" dxfId="0" priority="2" operator="equal">
      <formula>240000000</formula>
    </cfRule>
  </conditionalFormatting>
  <conditionalFormatting sqref="C110">
    <cfRule type="cellIs" dxfId="0" priority="1" operator="equal">
      <formula>240000000</formula>
    </cfRule>
  </conditionalFormatting>
  <conditionalFormatting sqref="C9:C10">
    <cfRule type="cellIs" dxfId="0" priority="160" operator="equal">
      <formula>240000000</formula>
    </cfRule>
  </conditionalFormatting>
  <conditionalFormatting sqref="C15:C16">
    <cfRule type="cellIs" dxfId="0" priority="152" operator="equal">
      <formula>240000000</formula>
    </cfRule>
  </conditionalFormatting>
  <conditionalFormatting sqref="C21:C25">
    <cfRule type="cellIs" dxfId="0" priority="148" operator="equal">
      <formula>240000000</formula>
    </cfRule>
  </conditionalFormatting>
  <conditionalFormatting sqref="C27:C29">
    <cfRule type="cellIs" dxfId="0" priority="146" operator="equal">
      <formula>240000000</formula>
    </cfRule>
  </conditionalFormatting>
  <conditionalFormatting sqref="C48:C49">
    <cfRule type="cellIs" dxfId="0" priority="119" operator="equal">
      <formula>240000000</formula>
    </cfRule>
  </conditionalFormatting>
  <conditionalFormatting sqref="C57:C59">
    <cfRule type="cellIs" dxfId="0" priority="101" operator="equal">
      <formula>240000000</formula>
    </cfRule>
  </conditionalFormatting>
  <conditionalFormatting sqref="C65:C66">
    <cfRule type="cellIs" dxfId="0" priority="81" operator="equal">
      <formula>240000000</formula>
    </cfRule>
  </conditionalFormatting>
  <conditionalFormatting sqref="C67:C68">
    <cfRule type="cellIs" dxfId="0" priority="77" operator="equal">
      <formula>240000000</formula>
    </cfRule>
  </conditionalFormatting>
  <conditionalFormatting sqref="C73:C74">
    <cfRule type="cellIs" dxfId="0" priority="67" operator="equal">
      <formula>240000000</formula>
    </cfRule>
  </conditionalFormatting>
  <conditionalFormatting sqref="C77:C78">
    <cfRule type="cellIs" dxfId="0" priority="61" operator="equal">
      <formula>240000000</formula>
    </cfRule>
  </conditionalFormatting>
  <conditionalFormatting sqref="C98:C99">
    <cfRule type="cellIs" dxfId="0" priority="30" operator="equal">
      <formula>240000000</formula>
    </cfRule>
  </conditionalFormatting>
  <conditionalFormatting sqref="C107:C108">
    <cfRule type="cellIs" dxfId="0" priority="16" operator="equal">
      <formula>240000000</formula>
    </cfRule>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修订项目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冠夷</cp:lastModifiedBy>
  <dcterms:created xsi:type="dcterms:W3CDTF">2021-08-18T02:17:00Z</dcterms:created>
  <dcterms:modified xsi:type="dcterms:W3CDTF">2022-01-27T09:31:16Z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3249D4478E204AEF9238B618CA9D9A83</vt:lpwstr>
  </property>
  <property fmtid="{D5CDD505-2E9C-101B-9397-08002B2CF9AE}" pid="4" name="KSOReadingLayout">
    <vt:bool>true</vt:bool>
  </property>
</Properties>
</file>