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Sheet2" sheetId="2" r:id="rId1"/>
    <sheet name="Sheet3" sheetId="3" r:id="rId2"/>
    <sheet name="Sheet4" sheetId="4" r:id="rId3"/>
    <sheet name="Sheet5" sheetId="5" r:id="rId4"/>
  </sheets>
  <externalReferences>
    <externalReference r:id="rId5"/>
    <externalReference r:id="rId6"/>
  </externalReferences>
  <calcPr calcId="144525"/>
</workbook>
</file>

<file path=xl/sharedStrings.xml><?xml version="1.0" encoding="utf-8"?>
<sst xmlns="http://schemas.openxmlformats.org/spreadsheetml/2006/main" count="260" uniqueCount="122">
  <si>
    <t>汕尾市2020年1-12月份一般公共预算收入完成情况表</t>
  </si>
  <si>
    <t>(内部资料)</t>
  </si>
  <si>
    <t xml:space="preserve"> 制表单位：汕尾市财政局</t>
  </si>
  <si>
    <t xml:space="preserve"> </t>
  </si>
  <si>
    <t>单位：万元</t>
  </si>
  <si>
    <t>科     目</t>
  </si>
  <si>
    <t>本月完成数</t>
  </si>
  <si>
    <t>年初预算数</t>
  </si>
  <si>
    <t>累计完成数</t>
  </si>
  <si>
    <t>上年同月完成数</t>
  </si>
  <si>
    <r>
      <rPr>
        <sz val="12"/>
        <rFont val="宋体"/>
        <charset val="134"/>
      </rPr>
      <t>比上年同月</t>
    </r>
    <r>
      <rPr>
        <sz val="12"/>
        <rFont val="Times New Roman"/>
        <charset val="0"/>
      </rPr>
      <t>±</t>
    </r>
    <r>
      <rPr>
        <sz val="12"/>
        <rFont val="宋体"/>
        <charset val="134"/>
      </rPr>
      <t>额</t>
    </r>
  </si>
  <si>
    <r>
      <rPr>
        <sz val="12"/>
        <rFont val="宋体"/>
        <charset val="134"/>
      </rPr>
      <t>比上年同月</t>
    </r>
    <r>
      <rPr>
        <sz val="12"/>
        <rFont val="Times New Roman"/>
        <charset val="0"/>
      </rPr>
      <t>±</t>
    </r>
    <r>
      <rPr>
        <sz val="12"/>
        <rFont val="宋体"/>
        <charset val="134"/>
      </rPr>
      <t>%</t>
    </r>
  </si>
  <si>
    <t>上月累计数</t>
  </si>
  <si>
    <t>完成年初预算 %</t>
  </si>
  <si>
    <t>上年同期 完成数</t>
  </si>
  <si>
    <r>
      <rPr>
        <sz val="12"/>
        <rFont val="宋体"/>
        <charset val="134"/>
      </rPr>
      <t>比上年同期</t>
    </r>
    <r>
      <rPr>
        <sz val="12"/>
        <rFont val="Times New Roman"/>
        <charset val="0"/>
      </rPr>
      <t>±</t>
    </r>
    <r>
      <rPr>
        <sz val="12"/>
        <rFont val="宋体"/>
        <charset val="134"/>
      </rPr>
      <t>额</t>
    </r>
  </si>
  <si>
    <r>
      <rPr>
        <sz val="12"/>
        <rFont val="宋体"/>
        <charset val="134"/>
      </rPr>
      <t>比上年同期</t>
    </r>
    <r>
      <rPr>
        <sz val="12"/>
        <rFont val="Times New Roman"/>
        <charset val="0"/>
      </rPr>
      <t>±</t>
    </r>
    <r>
      <rPr>
        <sz val="12"/>
        <rFont val="宋体"/>
        <charset val="134"/>
      </rPr>
      <t>%</t>
    </r>
  </si>
  <si>
    <t>一、税收收入</t>
  </si>
  <si>
    <t xml:space="preserve">1、国内增值税                   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</si>
  <si>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其中：改征增值税</t>
    </r>
  </si>
  <si>
    <t xml:space="preserve">2、企业所得税                 </t>
  </si>
  <si>
    <t>3、个人所得税</t>
  </si>
  <si>
    <t>4、资源税</t>
  </si>
  <si>
    <t>5、城市维护建设税</t>
  </si>
  <si>
    <t>6、房产税</t>
  </si>
  <si>
    <t>7、印花税</t>
  </si>
  <si>
    <t>8、城镇土地使用税</t>
  </si>
  <si>
    <t>9、土地增值税</t>
  </si>
  <si>
    <t>10、车船税</t>
  </si>
  <si>
    <t xml:space="preserve">11、耕地占用税                   </t>
  </si>
  <si>
    <t xml:space="preserve">12、契  税                     </t>
  </si>
  <si>
    <t>13、环境保护税</t>
  </si>
  <si>
    <t>14、其他税收收入</t>
  </si>
  <si>
    <t>二、非税收入</t>
  </si>
  <si>
    <t>1、专项收入</t>
  </si>
  <si>
    <t xml:space="preserve">    其中：教育资金收入</t>
  </si>
  <si>
    <t xml:space="preserve">          农田水利建设资金收入</t>
  </si>
  <si>
    <t>2、行政事业性收费收入</t>
  </si>
  <si>
    <t xml:space="preserve">3、罚没收入   </t>
  </si>
  <si>
    <t>4、国有资本经营收入</t>
  </si>
  <si>
    <r>
      <rPr>
        <sz val="12"/>
        <rFont val="Times New Roman"/>
        <charset val="0"/>
      </rPr>
      <t>5</t>
    </r>
    <r>
      <rPr>
        <sz val="12"/>
        <rFont val="宋体"/>
        <charset val="134"/>
      </rPr>
      <t>、国有资源</t>
    </r>
    <r>
      <rPr>
        <sz val="12"/>
        <rFont val="Times New Roman"/>
        <charset val="0"/>
      </rPr>
      <t>(</t>
    </r>
    <r>
      <rPr>
        <sz val="12"/>
        <rFont val="宋体"/>
        <charset val="134"/>
      </rPr>
      <t>资产</t>
    </r>
    <r>
      <rPr>
        <sz val="12"/>
        <rFont val="Times New Roman"/>
        <charset val="0"/>
      </rPr>
      <t>)</t>
    </r>
    <r>
      <rPr>
        <sz val="12"/>
        <rFont val="宋体"/>
        <charset val="134"/>
      </rPr>
      <t>有偿使用收入</t>
    </r>
  </si>
  <si>
    <t xml:space="preserve">6、捐赠收入  </t>
  </si>
  <si>
    <t>7、政府住房基金收入</t>
  </si>
  <si>
    <t>8、其他收入</t>
  </si>
  <si>
    <t>一般公共预算收入合计</t>
  </si>
  <si>
    <t>说明：本表年初预算数为市代编预算数。</t>
  </si>
  <si>
    <t>汕尾市2020年1-12月份一般公共预算支出完成情况表</t>
  </si>
  <si>
    <t>一、一般公共服务支出</t>
  </si>
  <si>
    <t>二、国防支出</t>
  </si>
  <si>
    <t>三、公共安全支出</t>
  </si>
  <si>
    <t>四、教育支出</t>
  </si>
  <si>
    <t>五、科学技术支出</t>
  </si>
  <si>
    <t>六、文化旅游体育与传媒支出</t>
  </si>
  <si>
    <t>七、社会保障和就业支出</t>
  </si>
  <si>
    <t>八、卫生健康支出</t>
  </si>
  <si>
    <t>九、节能环保支出</t>
  </si>
  <si>
    <t xml:space="preserve">十、城乡社区支出         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</si>
  <si>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</si>
  <si>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</si>
  <si>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</si>
  <si>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</si>
  <si>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</si>
  <si>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</si>
  <si>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</si>
  <si>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</si>
  <si>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</si>
  <si>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</si>
  <si>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二十一、债务付息支出</t>
  </si>
  <si>
    <t>二十二、债务发行费用支出</t>
  </si>
  <si>
    <t>二十三、援助其他地区支出</t>
  </si>
  <si>
    <t>一般公共预算支出合计</t>
  </si>
  <si>
    <t>汕尾市2020年1-12月份一般公共预算收支完成情况表</t>
  </si>
  <si>
    <t>调整预算数</t>
  </si>
  <si>
    <t>完成调整预算 %</t>
  </si>
  <si>
    <t>备注</t>
  </si>
  <si>
    <t>一、一般公共预算收入(全市)</t>
  </si>
  <si>
    <t xml:space="preserve">            市直</t>
  </si>
  <si>
    <t xml:space="preserve">            市城区            </t>
  </si>
  <si>
    <r>
      <rPr>
        <sz val="12"/>
        <rFont val="Times New Roman"/>
        <charset val="0"/>
      </rPr>
      <t xml:space="preserve">                        </t>
    </r>
    <r>
      <rPr>
        <sz val="12"/>
        <rFont val="宋体"/>
        <charset val="134"/>
      </rPr>
      <t>红海湾</t>
    </r>
  </si>
  <si>
    <r>
      <rPr>
        <sz val="12"/>
        <rFont val="Times New Roman"/>
        <charset val="0"/>
      </rPr>
      <t xml:space="preserve">                        </t>
    </r>
    <r>
      <rPr>
        <sz val="12"/>
        <rFont val="宋体"/>
        <charset val="134"/>
      </rPr>
      <t>华侨区</t>
    </r>
  </si>
  <si>
    <r>
      <rPr>
        <sz val="12"/>
        <rFont val="Times New Roman"/>
        <charset val="0"/>
      </rPr>
      <t xml:space="preserve">                        </t>
    </r>
    <r>
      <rPr>
        <sz val="12"/>
        <rFont val="宋体"/>
        <charset val="134"/>
      </rPr>
      <t>海丰县</t>
    </r>
  </si>
  <si>
    <r>
      <rPr>
        <sz val="12"/>
        <rFont val="Times New Roman"/>
        <charset val="0"/>
      </rPr>
      <t xml:space="preserve">                         </t>
    </r>
    <r>
      <rPr>
        <sz val="12"/>
        <rFont val="宋体"/>
        <charset val="134"/>
      </rPr>
      <t>陆河县</t>
    </r>
  </si>
  <si>
    <r>
      <rPr>
        <sz val="12"/>
        <rFont val="Times New Roman"/>
        <charset val="0"/>
      </rPr>
      <t xml:space="preserve">                         </t>
    </r>
    <r>
      <rPr>
        <sz val="12"/>
        <rFont val="宋体"/>
        <charset val="134"/>
      </rPr>
      <t>陆丰市</t>
    </r>
  </si>
  <si>
    <t>其中:(1).税收收入合计</t>
  </si>
  <si>
    <t xml:space="preserve">     (2).非税收入合计</t>
  </si>
  <si>
    <t>二、一般公共预算支出(全市)</t>
  </si>
  <si>
    <t>说明：本表按调整预算数计算。</t>
  </si>
  <si>
    <t xml:space="preserve">           </t>
  </si>
  <si>
    <t>汕尾市2020年1-12月份政府性基金预算收入完成情况表</t>
  </si>
  <si>
    <t>一、港口建设费收入</t>
  </si>
  <si>
    <t>二、国有土地收益基金收入</t>
  </si>
  <si>
    <t>三、农业土地开发资金收入</t>
  </si>
  <si>
    <t>四、国有土地使用权出让收入</t>
  </si>
  <si>
    <t>五、彩票公益金收入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</si>
  <si>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其中：福利彩票公益金收入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</si>
  <si>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</t>
    </r>
    <r>
      <rPr>
        <sz val="12"/>
        <rFont val="宋体"/>
        <charset val="134"/>
      </rPr>
      <t>体育彩票公益金收入</t>
    </r>
  </si>
  <si>
    <t>六、城市基础设施配套费收入</t>
  </si>
  <si>
    <t>七、污水处理费收入</t>
  </si>
  <si>
    <t>八、彩票发行机构和彩票销售机构的业务费用</t>
  </si>
  <si>
    <t>九、其他政府性基金收入</t>
  </si>
  <si>
    <t>十、专项债券对应项目专项收入</t>
  </si>
  <si>
    <t>政府性基金预算收入合计</t>
  </si>
  <si>
    <t>汕尾市2020年1-12月份政府性基金预算支出完成情况表</t>
  </si>
  <si>
    <t xml:space="preserve">  一、文化旅游体育与传媒支出</t>
  </si>
  <si>
    <t xml:space="preserve">  二、社会保障和就业支出</t>
  </si>
  <si>
    <t xml:space="preserve">  三、节能环保支出</t>
  </si>
  <si>
    <t xml:space="preserve">  四、城乡社区支出</t>
  </si>
  <si>
    <t xml:space="preserve">  五、农林水支出</t>
  </si>
  <si>
    <t xml:space="preserve">  六、交通运输支出</t>
  </si>
  <si>
    <t xml:space="preserve">  七、资源勘探工业信息等支出</t>
  </si>
  <si>
    <t xml:space="preserve">  八、商业服务业等支出</t>
  </si>
  <si>
    <t xml:space="preserve">  九、其他支出</t>
  </si>
  <si>
    <t xml:space="preserve">   其中：彩票发行销售机构业务费安排的支出</t>
  </si>
  <si>
    <t xml:space="preserve">         彩票公益金安排的支出</t>
  </si>
  <si>
    <t xml:space="preserve">  十、债务付息支出</t>
  </si>
  <si>
    <t xml:space="preserve">  十一、债务发行费用支出</t>
  </si>
  <si>
    <t xml:space="preserve">  十二、抗疫特别国债安排的支出</t>
  </si>
  <si>
    <t>政府性基金预算支出合计</t>
  </si>
  <si>
    <t>汕尾市2020年1-12月份政府性基金预算收支完成情况表</t>
  </si>
  <si>
    <t>比上年同期±额</t>
  </si>
  <si>
    <t>一、政府性基金预算收入(全市)</t>
  </si>
  <si>
    <t>二、政府性基金预算支出(全市)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</si>
</sst>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2"/>
      <color indexed="10"/>
      <name val="宋体"/>
      <charset val="134"/>
    </font>
    <font>
      <b/>
      <sz val="20"/>
      <name val="宋体"/>
      <charset val="134"/>
    </font>
    <font>
      <sz val="20"/>
      <color indexed="10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name val="Times New Roman"/>
      <charset val="0"/>
    </font>
    <font>
      <b/>
      <sz val="14"/>
      <name val="黑体"/>
      <charset val="134"/>
    </font>
    <font>
      <b/>
      <sz val="20"/>
      <name val="黑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24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3" borderId="22" applyNumberFormat="0" applyAlignment="0" applyProtection="0">
      <alignment vertical="center"/>
    </xf>
    <xf numFmtId="0" fontId="20" fillId="13" borderId="21" applyNumberFormat="0" applyAlignment="0" applyProtection="0">
      <alignment vertical="center"/>
    </xf>
    <xf numFmtId="0" fontId="29" fillId="32" borderId="25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>
      <protection locked="0"/>
    </xf>
    <xf numFmtId="1" fontId="3" fillId="0" borderId="0" xfId="0" applyNumberFormat="1" applyFont="1" applyFill="1" applyBorder="1" applyAlignment="1" applyProtection="1">
      <protection locked="0"/>
    </xf>
    <xf numFmtId="2" fontId="1" fillId="0" borderId="0" xfId="0" applyNumberFormat="1" applyFont="1" applyFill="1" applyBorder="1" applyAlignment="1" applyProtection="1">
      <protection locked="0"/>
    </xf>
    <xf numFmtId="2" fontId="3" fillId="0" borderId="0" xfId="0" applyNumberFormat="1" applyFont="1" applyFill="1" applyBorder="1" applyAlignment="1" applyProtection="1">
      <protection locked="0"/>
    </xf>
    <xf numFmtId="1" fontId="4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 applyProtection="1">
      <alignment horizontal="centerContinuous"/>
      <protection locked="0"/>
    </xf>
    <xf numFmtId="1" fontId="5" fillId="0" borderId="0" xfId="0" applyNumberFormat="1" applyFont="1" applyFill="1" applyBorder="1" applyAlignment="1" applyProtection="1">
      <alignment horizontal="centerContinuous"/>
      <protection locked="0"/>
    </xf>
    <xf numFmtId="2" fontId="2" fillId="0" borderId="0" xfId="0" applyNumberFormat="1" applyFont="1" applyFill="1" applyBorder="1" applyAlignment="1" applyProtection="1">
      <alignment horizontal="centerContinuous"/>
      <protection locked="0"/>
    </xf>
    <xf numFmtId="2" fontId="5" fillId="0" borderId="0" xfId="0" applyNumberFormat="1" applyFont="1" applyFill="1" applyBorder="1" applyAlignment="1" applyProtection="1">
      <alignment horizontal="centerContinuous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protection locked="0"/>
    </xf>
    <xf numFmtId="1" fontId="1" fillId="0" borderId="1" xfId="0" applyNumberFormat="1" applyFont="1" applyFill="1" applyBorder="1" applyAlignment="1" applyProtection="1">
      <protection locked="0"/>
    </xf>
    <xf numFmtId="1" fontId="7" fillId="0" borderId="1" xfId="0" applyNumberFormat="1" applyFont="1" applyFill="1" applyBorder="1" applyAlignment="1" applyProtection="1">
      <protection locked="0"/>
    </xf>
    <xf numFmtId="2" fontId="1" fillId="0" borderId="1" xfId="0" applyNumberFormat="1" applyFont="1" applyFill="1" applyBorder="1" applyAlignment="1" applyProtection="1">
      <protection locked="0"/>
    </xf>
    <xf numFmtId="1" fontId="1" fillId="0" borderId="1" xfId="0" applyNumberFormat="1" applyFont="1" applyFill="1" applyBorder="1" applyAlignment="1" applyProtection="1"/>
    <xf numFmtId="1" fontId="8" fillId="0" borderId="1" xfId="0" applyNumberFormat="1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/>
    <xf numFmtId="1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" fontId="8" fillId="0" borderId="0" xfId="0" applyNumberFormat="1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Continuous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176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1" fillId="0" borderId="5" xfId="0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Fill="1" applyBorder="1" applyAlignment="1" applyProtection="1"/>
    <xf numFmtId="176" fontId="1" fillId="0" borderId="1" xfId="0" applyNumberFormat="1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176" fontId="1" fillId="0" borderId="0" xfId="0" applyNumberFormat="1" applyFont="1" applyFill="1" applyBorder="1" applyAlignment="1" applyProtection="1"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vertical="center"/>
      <protection locked="0"/>
    </xf>
    <xf numFmtId="1" fontId="1" fillId="0" borderId="1" xfId="0" applyNumberFormat="1" applyFont="1" applyFill="1" applyBorder="1" applyAlignment="1" applyProtection="1">
      <alignment horizontal="right" wrapText="1"/>
      <protection locked="0"/>
    </xf>
    <xf numFmtId="1" fontId="7" fillId="0" borderId="1" xfId="0" applyNumberFormat="1" applyFont="1" applyFill="1" applyBorder="1" applyAlignment="1" applyProtection="1">
      <alignment horizontal="right" wrapText="1"/>
      <protection locked="0"/>
    </xf>
    <xf numFmtId="1" fontId="3" fillId="0" borderId="1" xfId="0" applyNumberFormat="1" applyFont="1" applyFill="1" applyBorder="1" applyAlignment="1" applyProtection="1">
      <protection locked="0"/>
    </xf>
    <xf numFmtId="1" fontId="1" fillId="0" borderId="1" xfId="0" applyNumberFormat="1" applyFont="1" applyFill="1" applyBorder="1" applyAlignment="1" applyProtection="1">
      <alignment vertical="center"/>
      <protection locked="0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8" xfId="0" applyNumberFormat="1" applyFont="1" applyFill="1" applyBorder="1" applyAlignment="1" applyProtection="1">
      <alignment horizontal="left" vertical="center"/>
    </xf>
    <xf numFmtId="1" fontId="1" fillId="0" borderId="6" xfId="0" applyNumberFormat="1" applyFont="1" applyFill="1" applyBorder="1" applyAlignment="1" applyProtection="1"/>
    <xf numFmtId="1" fontId="3" fillId="0" borderId="6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protection locked="0"/>
    </xf>
    <xf numFmtId="0" fontId="1" fillId="0" borderId="9" xfId="0" applyFont="1" applyFill="1" applyBorder="1" applyAlignment="1" applyProtection="1">
      <protection locked="0"/>
    </xf>
    <xf numFmtId="2" fontId="1" fillId="0" borderId="6" xfId="0" applyNumberFormat="1" applyFont="1" applyFill="1" applyBorder="1" applyAlignment="1" applyProtection="1">
      <protection locked="0"/>
    </xf>
    <xf numFmtId="1" fontId="1" fillId="0" borderId="0" xfId="0" applyNumberFormat="1" applyFont="1" applyFill="1" applyBorder="1" applyAlignment="1" applyProtection="1">
      <alignment horizontal="left" wrapText="1"/>
      <protection locked="0"/>
    </xf>
    <xf numFmtId="0" fontId="1" fillId="0" borderId="7" xfId="0" applyFont="1" applyFill="1" applyBorder="1" applyAlignment="1" applyProtection="1">
      <alignment horizontal="center"/>
      <protection locked="0"/>
    </xf>
    <xf numFmtId="1" fontId="3" fillId="0" borderId="8" xfId="0" applyNumberFormat="1" applyFont="1" applyFill="1" applyBorder="1" applyAlignment="1" applyProtection="1">
      <alignment horizontal="right"/>
    </xf>
    <xf numFmtId="1" fontId="1" fillId="0" borderId="8" xfId="0" applyNumberFormat="1" applyFont="1" applyFill="1" applyBorder="1" applyAlignment="1" applyProtection="1">
      <alignment horizontal="right"/>
      <protection locked="0"/>
    </xf>
    <xf numFmtId="2" fontId="1" fillId="0" borderId="1" xfId="0" applyNumberFormat="1" applyFont="1" applyFill="1" applyBorder="1" applyAlignment="1" applyProtection="1">
      <alignment horizontal="right"/>
      <protection locked="0"/>
    </xf>
    <xf numFmtId="1" fontId="3" fillId="0" borderId="10" xfId="0" applyNumberFormat="1" applyFont="1" applyFill="1" applyBorder="1" applyAlignment="1" applyProtection="1">
      <alignment horizontal="right"/>
    </xf>
    <xf numFmtId="1" fontId="3" fillId="0" borderId="6" xfId="0" applyNumberFormat="1" applyFont="1" applyFill="1" applyBorder="1" applyAlignment="1" applyProtection="1">
      <alignment horizontal="right"/>
    </xf>
    <xf numFmtId="1" fontId="4" fillId="0" borderId="0" xfId="0" applyNumberFormat="1" applyFont="1" applyFill="1" applyBorder="1" applyAlignment="1" applyProtection="1">
      <alignment horizontal="centerContinuous"/>
      <protection locked="0"/>
    </xf>
    <xf numFmtId="49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2" xfId="0" applyNumberFormat="1" applyFont="1" applyFill="1" applyBorder="1" applyAlignment="1" applyProtection="1">
      <alignment horizontal="center"/>
      <protection locked="0"/>
    </xf>
    <xf numFmtId="1" fontId="1" fillId="0" borderId="13" xfId="0" applyNumberFormat="1" applyFont="1" applyFill="1" applyBorder="1" applyAlignment="1" applyProtection="1">
      <alignment horizontal="center"/>
      <protection locked="0"/>
    </xf>
    <xf numFmtId="1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left"/>
      <protection locked="0"/>
    </xf>
    <xf numFmtId="176" fontId="2" fillId="0" borderId="0" xfId="0" applyNumberFormat="1" applyFont="1" applyFill="1" applyBorder="1" applyAlignment="1" applyProtection="1">
      <alignment horizontal="centerContinuous"/>
      <protection locked="0"/>
    </xf>
    <xf numFmtId="176" fontId="1" fillId="0" borderId="13" xfId="0" applyNumberFormat="1" applyFont="1" applyFill="1" applyBorder="1" applyAlignment="1" applyProtection="1">
      <alignment horizontal="center"/>
      <protection locked="0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176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2" xfId="0" applyNumberFormat="1" applyFont="1" applyFill="1" applyBorder="1" applyAlignment="1" applyProtection="1">
      <alignment horizontal="center" vertical="center"/>
      <protection locked="0"/>
    </xf>
    <xf numFmtId="1" fontId="1" fillId="0" borderId="13" xfId="0" applyNumberFormat="1" applyFont="1" applyFill="1" applyBorder="1" applyAlignment="1" applyProtection="1">
      <alignment horizontal="center" vertical="center"/>
      <protection locked="0"/>
    </xf>
    <xf numFmtId="49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7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0" applyNumberFormat="1" applyFont="1" applyFill="1" applyBorder="1" applyAlignment="1" applyProtection="1">
      <protection locked="0"/>
    </xf>
    <xf numFmtId="49" fontId="1" fillId="0" borderId="1" xfId="0" applyNumberFormat="1" applyFont="1" applyFill="1" applyBorder="1" applyAlignment="1" applyProtection="1">
      <protection locked="0"/>
    </xf>
    <xf numFmtId="1" fontId="6" fillId="0" borderId="1" xfId="0" applyNumberFormat="1" applyFont="1" applyFill="1" applyBorder="1" applyAlignment="1" applyProtection="1">
      <alignment horizontal="center"/>
      <protection locked="0"/>
    </xf>
    <xf numFmtId="1" fontId="1" fillId="0" borderId="0" xfId="0" applyNumberFormat="1" applyFont="1" applyFill="1" applyBorder="1" applyAlignment="1" applyProtection="1"/>
    <xf numFmtId="1" fontId="8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 applyProtection="1">
      <protection locked="0"/>
    </xf>
    <xf numFmtId="49" fontId="6" fillId="0" borderId="1" xfId="0" applyNumberFormat="1" applyFont="1" applyFill="1" applyBorder="1" applyAlignment="1" applyProtection="1">
      <alignment horizontal="left"/>
      <protection locked="0"/>
    </xf>
    <xf numFmtId="0" fontId="6" fillId="0" borderId="8" xfId="0" applyNumberFormat="1" applyFont="1" applyFill="1" applyBorder="1" applyAlignment="1" applyProtection="1">
      <alignment horizontal="left"/>
    </xf>
    <xf numFmtId="2" fontId="1" fillId="0" borderId="1" xfId="0" applyNumberFormat="1" applyFont="1" applyFill="1" applyBorder="1" applyAlignment="1" applyProtection="1"/>
    <xf numFmtId="1" fontId="3" fillId="0" borderId="8" xfId="0" applyNumberFormat="1" applyFont="1" applyFill="1" applyBorder="1" applyAlignment="1" applyProtection="1">
      <alignment horizontal="center"/>
    </xf>
    <xf numFmtId="1" fontId="1" fillId="0" borderId="8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 applyProtection="1">
      <alignment horizontal="center"/>
      <protection locked="0"/>
    </xf>
    <xf numFmtId="49" fontId="6" fillId="0" borderId="1" xfId="0" applyNumberFormat="1" applyFont="1" applyFill="1" applyBorder="1" applyAlignment="1" applyProtection="1" quotePrefix="1">
      <alignment horizontal="left"/>
      <protection locked="0"/>
    </xf>
    <xf numFmtId="1" fontId="6" fillId="0" borderId="1" xfId="0" applyNumberFormat="1" applyFont="1" applyFill="1" applyBorder="1" applyAlignment="1" applyProtection="1" quotePrefix="1">
      <alignment horizontal="left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0&#24180;\&#26376;&#25253;\2020&#24180;&#26376;&#25253;\2020&#24180;&#20840;&#24066;&#39044;&#31639;&#25191;&#34892;&#25253;&#34920;(&#20844;&#20849;&#39044;&#31639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0&#24180;\&#26376;&#25253;\2020&#24180;&#26376;&#25253;\2020&#24180;&#20840;&#24066;&#39044;&#31639;&#25191;&#34892;&#25253;&#34920;(&#22522;&#37329;&#39044;&#31639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市收支"/>
      <sheetName val="各县区收支"/>
      <sheetName val="1 (全市)"/>
      <sheetName val="1(县区)"/>
      <sheetName val="2(全市) "/>
      <sheetName val="2(县区) "/>
      <sheetName val="3(全市)  "/>
      <sheetName val="3(县区)  "/>
      <sheetName val="4(全市)   "/>
      <sheetName val="4(县区)   "/>
      <sheetName val="5(全市)   "/>
      <sheetName val="5(县区)   "/>
      <sheetName val="6(全市)   "/>
      <sheetName val="6(县区)    "/>
      <sheetName val="7(全市)    "/>
      <sheetName val="7(县区) "/>
      <sheetName val="8(全市)    "/>
      <sheetName val="8(县区) "/>
      <sheetName val="9(全市)    "/>
      <sheetName val="9(县区)  "/>
      <sheetName val="10(全市)"/>
      <sheetName val="10(县区)   "/>
      <sheetName val="11(全市) "/>
      <sheetName val="11(县区)    "/>
      <sheetName val="12(全市)  "/>
      <sheetName val="12(县区)     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J8">
            <v>231116</v>
          </cell>
        </row>
        <row r="9">
          <cell r="J9">
            <v>68561</v>
          </cell>
        </row>
        <row r="10">
          <cell r="J10">
            <v>40485</v>
          </cell>
        </row>
        <row r="11">
          <cell r="J11">
            <v>25355</v>
          </cell>
        </row>
        <row r="12">
          <cell r="J12">
            <v>5603</v>
          </cell>
        </row>
        <row r="13">
          <cell r="J13">
            <v>225</v>
          </cell>
        </row>
        <row r="14">
          <cell r="J14">
            <v>18596</v>
          </cell>
        </row>
        <row r="15">
          <cell r="J15">
            <v>7470</v>
          </cell>
        </row>
        <row r="16">
          <cell r="J16">
            <v>5644</v>
          </cell>
        </row>
        <row r="17">
          <cell r="J17">
            <v>7531</v>
          </cell>
        </row>
        <row r="18">
          <cell r="J18">
            <v>31690</v>
          </cell>
        </row>
        <row r="19">
          <cell r="J19">
            <v>5767</v>
          </cell>
        </row>
        <row r="20">
          <cell r="J20">
            <v>15778</v>
          </cell>
        </row>
        <row r="21">
          <cell r="J21">
            <v>38349</v>
          </cell>
        </row>
        <row r="22">
          <cell r="J22">
            <v>555</v>
          </cell>
        </row>
        <row r="23">
          <cell r="J23">
            <v>-8</v>
          </cell>
        </row>
        <row r="24">
          <cell r="J24">
            <v>124587</v>
          </cell>
        </row>
        <row r="25">
          <cell r="J25">
            <v>34150</v>
          </cell>
        </row>
        <row r="26">
          <cell r="J26">
            <v>11092</v>
          </cell>
        </row>
        <row r="27">
          <cell r="J27">
            <v>7923</v>
          </cell>
        </row>
        <row r="28">
          <cell r="J28">
            <v>15293</v>
          </cell>
        </row>
        <row r="29">
          <cell r="J29">
            <v>13979</v>
          </cell>
        </row>
        <row r="30">
          <cell r="J30">
            <v>111</v>
          </cell>
        </row>
        <row r="31">
          <cell r="J31">
            <v>14167</v>
          </cell>
        </row>
        <row r="32">
          <cell r="J32">
            <v>13002</v>
          </cell>
        </row>
        <row r="33">
          <cell r="J33">
            <v>1563</v>
          </cell>
        </row>
        <row r="34">
          <cell r="J34">
            <v>32322</v>
          </cell>
        </row>
        <row r="35">
          <cell r="J35">
            <v>355703</v>
          </cell>
        </row>
        <row r="47">
          <cell r="J47">
            <v>248953</v>
          </cell>
        </row>
        <row r="48">
          <cell r="J48">
            <v>632</v>
          </cell>
        </row>
        <row r="49">
          <cell r="J49">
            <v>114864</v>
          </cell>
        </row>
        <row r="50">
          <cell r="J50">
            <v>490041</v>
          </cell>
        </row>
        <row r="51">
          <cell r="J51">
            <v>15613</v>
          </cell>
        </row>
        <row r="52">
          <cell r="J52">
            <v>56283</v>
          </cell>
        </row>
        <row r="53">
          <cell r="J53">
            <v>291527</v>
          </cell>
        </row>
        <row r="54">
          <cell r="J54">
            <v>293133</v>
          </cell>
        </row>
        <row r="55">
          <cell r="J55">
            <v>55201</v>
          </cell>
        </row>
        <row r="56">
          <cell r="J56">
            <v>353773</v>
          </cell>
        </row>
        <row r="57">
          <cell r="J57">
            <v>216302</v>
          </cell>
        </row>
        <row r="58">
          <cell r="J58">
            <v>67209</v>
          </cell>
        </row>
        <row r="59">
          <cell r="J59">
            <v>2335</v>
          </cell>
        </row>
        <row r="60">
          <cell r="J60">
            <v>5337</v>
          </cell>
        </row>
        <row r="61">
          <cell r="J61">
            <v>0</v>
          </cell>
        </row>
        <row r="62">
          <cell r="J62">
            <v>17445</v>
          </cell>
        </row>
        <row r="63">
          <cell r="J63">
            <v>23136</v>
          </cell>
        </row>
        <row r="64">
          <cell r="J64">
            <v>9130</v>
          </cell>
        </row>
        <row r="65">
          <cell r="J65">
            <v>8707</v>
          </cell>
        </row>
        <row r="66">
          <cell r="J66">
            <v>29497</v>
          </cell>
        </row>
        <row r="67">
          <cell r="J67">
            <v>18673</v>
          </cell>
        </row>
        <row r="68">
          <cell r="J68">
            <v>401</v>
          </cell>
        </row>
        <row r="69">
          <cell r="J69">
            <v>300</v>
          </cell>
        </row>
        <row r="70">
          <cell r="J70">
            <v>2318492</v>
          </cell>
        </row>
      </sheetData>
      <sheetData sheetId="23">
        <row r="7">
          <cell r="J7">
            <v>355703</v>
          </cell>
        </row>
        <row r="8">
          <cell r="J8">
            <v>113599</v>
          </cell>
        </row>
        <row r="9">
          <cell r="J9">
            <v>48111</v>
          </cell>
        </row>
        <row r="10">
          <cell r="J10">
            <v>4339</v>
          </cell>
        </row>
        <row r="11">
          <cell r="J11">
            <v>441</v>
          </cell>
        </row>
        <row r="12">
          <cell r="J12">
            <v>90607</v>
          </cell>
        </row>
        <row r="13">
          <cell r="J13">
            <v>29174</v>
          </cell>
        </row>
        <row r="14">
          <cell r="J14">
            <v>69432</v>
          </cell>
        </row>
        <row r="15">
          <cell r="J15">
            <v>231116</v>
          </cell>
        </row>
        <row r="16">
          <cell r="J16">
            <v>67221</v>
          </cell>
        </row>
        <row r="17">
          <cell r="J17">
            <v>35737</v>
          </cell>
        </row>
        <row r="18">
          <cell r="J18">
            <v>3049</v>
          </cell>
        </row>
        <row r="19">
          <cell r="J19">
            <v>103</v>
          </cell>
        </row>
        <row r="20">
          <cell r="J20">
            <v>64853</v>
          </cell>
        </row>
        <row r="21">
          <cell r="J21">
            <v>17954</v>
          </cell>
        </row>
        <row r="22">
          <cell r="J22">
            <v>42199</v>
          </cell>
        </row>
        <row r="23">
          <cell r="J23">
            <v>124587</v>
          </cell>
        </row>
        <row r="24">
          <cell r="J24">
            <v>46378</v>
          </cell>
        </row>
        <row r="25">
          <cell r="J25">
            <v>12374</v>
          </cell>
        </row>
        <row r="26">
          <cell r="J26">
            <v>1290</v>
          </cell>
        </row>
        <row r="27">
          <cell r="J27">
            <v>338</v>
          </cell>
        </row>
        <row r="28">
          <cell r="J28">
            <v>25754</v>
          </cell>
        </row>
        <row r="29">
          <cell r="J29">
            <v>11220</v>
          </cell>
        </row>
        <row r="30">
          <cell r="J30">
            <v>27233</v>
          </cell>
        </row>
        <row r="31">
          <cell r="J31">
            <v>2318492</v>
          </cell>
        </row>
        <row r="32">
          <cell r="J32">
            <v>367004</v>
          </cell>
        </row>
        <row r="33">
          <cell r="J33">
            <v>203380</v>
          </cell>
        </row>
        <row r="34">
          <cell r="J34">
            <v>46709</v>
          </cell>
        </row>
        <row r="35">
          <cell r="J35">
            <v>16031</v>
          </cell>
        </row>
        <row r="36">
          <cell r="J36">
            <v>589611</v>
          </cell>
        </row>
        <row r="37">
          <cell r="J37">
            <v>313506</v>
          </cell>
        </row>
        <row r="38">
          <cell r="J38">
            <v>782251</v>
          </cell>
        </row>
      </sheetData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全市收支"/>
      <sheetName val="各县区收支"/>
      <sheetName val="1月(全市)"/>
      <sheetName val="1月(各县区)"/>
      <sheetName val="2月(全市) "/>
      <sheetName val="2月(各县区) "/>
      <sheetName val="3月(全市)  "/>
      <sheetName val="3月(各县区) "/>
      <sheetName val="4月(全市)  "/>
      <sheetName val="4月(各县区) "/>
      <sheetName val="5月(全市)   "/>
      <sheetName val="5月(各县区) "/>
      <sheetName val="6月(全市)   "/>
      <sheetName val="6月(各县区)  "/>
      <sheetName val="7月(全市)    "/>
      <sheetName val="7月(各县区)   "/>
      <sheetName val="8月(全市)    "/>
      <sheetName val="8月(各县区)    "/>
      <sheetName val="9月(全市)    "/>
      <sheetName val="9月(各县区)"/>
      <sheetName val="10月(全市) "/>
      <sheetName val="10月(各县区)"/>
      <sheetName val="11月(全市)  "/>
      <sheetName val="11月(各县区)"/>
      <sheetName val="12月(全市)  "/>
      <sheetName val="12月(各县区)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J8">
            <v>214</v>
          </cell>
        </row>
        <row r="9">
          <cell r="J9">
            <v>2186</v>
          </cell>
        </row>
        <row r="10">
          <cell r="J10">
            <v>5171</v>
          </cell>
        </row>
        <row r="11">
          <cell r="J11">
            <v>380917</v>
          </cell>
        </row>
        <row r="12">
          <cell r="J12">
            <v>5783</v>
          </cell>
        </row>
        <row r="13">
          <cell r="J13">
            <v>4049</v>
          </cell>
        </row>
        <row r="14">
          <cell r="J14">
            <v>1734</v>
          </cell>
        </row>
        <row r="15">
          <cell r="J15">
            <v>43122</v>
          </cell>
        </row>
        <row r="16">
          <cell r="J16">
            <v>7372</v>
          </cell>
        </row>
        <row r="17">
          <cell r="J17">
            <v>327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445092</v>
          </cell>
        </row>
        <row r="31">
          <cell r="J31">
            <v>161</v>
          </cell>
        </row>
        <row r="32">
          <cell r="J32">
            <v>6045</v>
          </cell>
        </row>
        <row r="33">
          <cell r="J33">
            <v>0</v>
          </cell>
        </row>
        <row r="34">
          <cell r="J34">
            <v>550199</v>
          </cell>
        </row>
        <row r="35">
          <cell r="J35">
            <v>204</v>
          </cell>
        </row>
        <row r="36">
          <cell r="J36">
            <v>18</v>
          </cell>
        </row>
        <row r="37">
          <cell r="J37">
            <v>0</v>
          </cell>
        </row>
        <row r="39">
          <cell r="J39">
            <v>170539</v>
          </cell>
        </row>
        <row r="40">
          <cell r="J40">
            <v>1435</v>
          </cell>
        </row>
        <row r="41">
          <cell r="J41">
            <v>4838</v>
          </cell>
        </row>
        <row r="42">
          <cell r="J42">
            <v>30913</v>
          </cell>
        </row>
        <row r="43">
          <cell r="J43">
            <v>859</v>
          </cell>
        </row>
        <row r="45">
          <cell r="J45">
            <v>758938</v>
          </cell>
        </row>
      </sheetData>
      <sheetData sheetId="23">
        <row r="8">
          <cell r="J8">
            <v>445092</v>
          </cell>
        </row>
        <row r="9">
          <cell r="J9">
            <v>193263</v>
          </cell>
        </row>
        <row r="10">
          <cell r="J10">
            <v>0</v>
          </cell>
        </row>
        <row r="11">
          <cell r="J11">
            <v>130</v>
          </cell>
        </row>
        <row r="12">
          <cell r="J12">
            <v>438</v>
          </cell>
        </row>
        <row r="13">
          <cell r="J13">
            <v>143593</v>
          </cell>
        </row>
        <row r="14">
          <cell r="J14">
            <v>82913</v>
          </cell>
        </row>
        <row r="15">
          <cell r="J15">
            <v>24755</v>
          </cell>
        </row>
        <row r="16">
          <cell r="J16">
            <v>758938</v>
          </cell>
        </row>
        <row r="17">
          <cell r="J17">
            <v>395026</v>
          </cell>
        </row>
        <row r="18">
          <cell r="J18">
            <v>518</v>
          </cell>
        </row>
        <row r="19">
          <cell r="J19">
            <v>318</v>
          </cell>
        </row>
        <row r="20">
          <cell r="J20">
            <v>673</v>
          </cell>
        </row>
        <row r="21">
          <cell r="J21">
            <v>204311</v>
          </cell>
        </row>
        <row r="22">
          <cell r="J22">
            <v>56549</v>
          </cell>
        </row>
        <row r="23">
          <cell r="J23">
            <v>101543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1"/>
  <sheetViews>
    <sheetView tabSelected="1" workbookViewId="0">
      <selection activeCell="A1" sqref="A1:L2"/>
    </sheetView>
  </sheetViews>
  <sheetFormatPr defaultColWidth="9.45833333333333" defaultRowHeight="14.25"/>
  <cols>
    <col min="1" max="1" width="37.5" style="3" customWidth="1"/>
    <col min="2" max="2" width="10.4583333333333" style="3" customWidth="1"/>
    <col min="3" max="3" width="10.4583333333333" style="4" customWidth="1"/>
    <col min="4" max="4" width="10.4583333333333" style="3" customWidth="1"/>
    <col min="5" max="5" width="10.4583333333333" style="5" customWidth="1"/>
    <col min="6" max="6" width="11.5416666666667" style="3" customWidth="1"/>
    <col min="7" max="7" width="11.5416666666667" style="3" hidden="1" customWidth="1"/>
    <col min="8" max="8" width="11.5416666666667" style="4" customWidth="1"/>
    <col min="9" max="9" width="11.5416666666667" style="5" customWidth="1"/>
    <col min="10" max="10" width="11.5416666666667" style="4" customWidth="1"/>
    <col min="11" max="11" width="11.5416666666667" style="3" customWidth="1"/>
    <col min="12" max="12" width="11.5416666666667" style="5" customWidth="1"/>
    <col min="13" max="30" width="9.81666666666667" style="1"/>
    <col min="31" max="254" width="9.45833333333333" style="1"/>
    <col min="255" max="16384" width="9.45833333333333" style="27"/>
  </cols>
  <sheetData>
    <row r="1" ht="20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20" customHeight="1" spans="1:1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20" customHeight="1" spans="1:12">
      <c r="A3" s="8"/>
      <c r="B3" s="8"/>
      <c r="C3" s="9"/>
      <c r="D3" s="31"/>
      <c r="E3" s="31"/>
      <c r="F3" s="8"/>
      <c r="G3" s="8"/>
      <c r="H3" s="9"/>
      <c r="I3" s="10"/>
      <c r="J3" s="9"/>
      <c r="K3" s="31" t="s">
        <v>1</v>
      </c>
      <c r="L3" s="31"/>
    </row>
    <row r="4" ht="20" customHeight="1" spans="1:12">
      <c r="A4" s="1" t="s">
        <v>2</v>
      </c>
      <c r="D4" s="33"/>
      <c r="E4" s="33"/>
      <c r="H4" s="12" t="s">
        <v>3</v>
      </c>
      <c r="I4" s="12"/>
      <c r="J4" s="12"/>
      <c r="K4" s="33" t="s">
        <v>4</v>
      </c>
      <c r="L4" s="33"/>
    </row>
    <row r="5" ht="20" customHeight="1" spans="1:12">
      <c r="A5" s="92" t="s">
        <v>5</v>
      </c>
      <c r="B5" s="93" t="s">
        <v>6</v>
      </c>
      <c r="C5" s="94"/>
      <c r="D5" s="94"/>
      <c r="E5" s="94"/>
      <c r="F5" s="72" t="s">
        <v>7</v>
      </c>
      <c r="G5" s="93" t="s">
        <v>8</v>
      </c>
      <c r="H5" s="94"/>
      <c r="I5" s="94"/>
      <c r="J5" s="94"/>
      <c r="K5" s="94"/>
      <c r="L5" s="94"/>
    </row>
    <row r="6" ht="20" customHeight="1" spans="1:12">
      <c r="A6" s="95"/>
      <c r="B6" s="74" t="s">
        <v>6</v>
      </c>
      <c r="C6" s="96" t="s">
        <v>9</v>
      </c>
      <c r="D6" s="15" t="s">
        <v>10</v>
      </c>
      <c r="E6" s="86" t="s">
        <v>11</v>
      </c>
      <c r="F6" s="76"/>
      <c r="G6" s="74" t="s">
        <v>12</v>
      </c>
      <c r="H6" s="97" t="s">
        <v>8</v>
      </c>
      <c r="I6" s="86" t="s">
        <v>13</v>
      </c>
      <c r="J6" s="97" t="s">
        <v>14</v>
      </c>
      <c r="K6" s="15" t="s">
        <v>15</v>
      </c>
      <c r="L6" s="86" t="s">
        <v>16</v>
      </c>
    </row>
    <row r="7" ht="20" customHeight="1" spans="1:12">
      <c r="A7" s="98"/>
      <c r="B7" s="78"/>
      <c r="C7" s="99"/>
      <c r="D7" s="79"/>
      <c r="E7" s="89"/>
      <c r="F7" s="81"/>
      <c r="G7" s="78"/>
      <c r="H7" s="100"/>
      <c r="I7" s="89"/>
      <c r="J7" s="100"/>
      <c r="K7" s="79"/>
      <c r="L7" s="89"/>
    </row>
    <row r="8" s="1" customFormat="1" ht="20" customHeight="1" spans="1:12">
      <c r="A8" s="20" t="s">
        <v>17</v>
      </c>
      <c r="B8" s="21">
        <f t="shared" ref="B8:B35" si="0">H8-G8</f>
        <v>33748</v>
      </c>
      <c r="C8" s="49">
        <f>J8-'[1]11(全市) '!J8</f>
        <v>29825</v>
      </c>
      <c r="D8" s="21">
        <f t="shared" ref="D8:D35" si="1">B8-C8</f>
        <v>3923</v>
      </c>
      <c r="E8" s="59">
        <f t="shared" ref="E8:E35" si="2">IF(C8&lt;=0,0,D8/C8*100)</f>
        <v>13.1533948030176</v>
      </c>
      <c r="F8" s="21">
        <v>273988</v>
      </c>
      <c r="G8" s="21">
        <v>237743</v>
      </c>
      <c r="H8" s="49">
        <v>271491</v>
      </c>
      <c r="I8" s="23">
        <f t="shared" ref="I8:I35" si="3">IF(F8&lt;=0,0,H8/F8*100)</f>
        <v>99.0886462180825</v>
      </c>
      <c r="J8" s="49">
        <v>260941</v>
      </c>
      <c r="K8" s="21">
        <f t="shared" ref="K8:K35" si="4">H8-J8</f>
        <v>10550</v>
      </c>
      <c r="L8" s="59">
        <f t="shared" ref="L8:L35" si="5">IF(J8&lt;=0,0,K8/J8*100)</f>
        <v>4.04305954219536</v>
      </c>
    </row>
    <row r="9" s="1" customFormat="1" ht="20" customHeight="1" spans="1:12">
      <c r="A9" s="21" t="s">
        <v>18</v>
      </c>
      <c r="B9" s="21">
        <f t="shared" si="0"/>
        <v>6887</v>
      </c>
      <c r="C9" s="49">
        <f>J9-'[1]11(全市) '!J9</f>
        <v>3450</v>
      </c>
      <c r="D9" s="21">
        <f t="shared" si="1"/>
        <v>3437</v>
      </c>
      <c r="E9" s="59">
        <f t="shared" si="2"/>
        <v>99.6231884057971</v>
      </c>
      <c r="F9" s="21">
        <v>73600</v>
      </c>
      <c r="G9" s="21">
        <v>62446</v>
      </c>
      <c r="H9" s="49">
        <v>69333</v>
      </c>
      <c r="I9" s="23">
        <f t="shared" si="3"/>
        <v>94.2024456521739</v>
      </c>
      <c r="J9" s="49">
        <v>72011</v>
      </c>
      <c r="K9" s="21">
        <f t="shared" si="4"/>
        <v>-2678</v>
      </c>
      <c r="L9" s="59">
        <f t="shared" si="5"/>
        <v>-3.71887628279013</v>
      </c>
    </row>
    <row r="10" s="1" customFormat="1" ht="20" customHeight="1" spans="1:12">
      <c r="A10" s="21" t="s">
        <v>19</v>
      </c>
      <c r="B10" s="21">
        <f t="shared" si="0"/>
        <v>4715</v>
      </c>
      <c r="C10" s="49">
        <f>J10-'[1]11(全市) '!J10</f>
        <v>2405</v>
      </c>
      <c r="D10" s="21">
        <f t="shared" si="1"/>
        <v>2310</v>
      </c>
      <c r="E10" s="59">
        <f t="shared" si="2"/>
        <v>96.049896049896</v>
      </c>
      <c r="F10" s="21"/>
      <c r="G10" s="21">
        <v>34598</v>
      </c>
      <c r="H10" s="49">
        <v>39313</v>
      </c>
      <c r="I10" s="23">
        <f t="shared" si="3"/>
        <v>0</v>
      </c>
      <c r="J10" s="49">
        <v>42890</v>
      </c>
      <c r="K10" s="21">
        <f t="shared" si="4"/>
        <v>-3577</v>
      </c>
      <c r="L10" s="59">
        <f t="shared" si="5"/>
        <v>-8.33993937980881</v>
      </c>
    </row>
    <row r="11" s="1" customFormat="1" ht="20" customHeight="1" spans="1:12">
      <c r="A11" s="101" t="s">
        <v>20</v>
      </c>
      <c r="B11" s="21">
        <f t="shared" si="0"/>
        <v>-494</v>
      </c>
      <c r="C11" s="49">
        <f>J11-'[1]11(全市) '!J11</f>
        <v>27</v>
      </c>
      <c r="D11" s="21">
        <f t="shared" si="1"/>
        <v>-521</v>
      </c>
      <c r="E11" s="59">
        <f t="shared" si="2"/>
        <v>-1929.62962962963</v>
      </c>
      <c r="F11" s="21">
        <v>25748</v>
      </c>
      <c r="G11" s="21">
        <v>32240</v>
      </c>
      <c r="H11" s="49">
        <v>31746</v>
      </c>
      <c r="I11" s="23">
        <f t="shared" si="3"/>
        <v>123.295013204909</v>
      </c>
      <c r="J11" s="49">
        <v>25382</v>
      </c>
      <c r="K11" s="21">
        <f t="shared" si="4"/>
        <v>6364</v>
      </c>
      <c r="L11" s="59">
        <f t="shared" si="5"/>
        <v>25.0728862973761</v>
      </c>
    </row>
    <row r="12" ht="20" customHeight="1" spans="1:12">
      <c r="A12" s="101" t="s">
        <v>21</v>
      </c>
      <c r="B12" s="21">
        <f t="shared" si="0"/>
        <v>898</v>
      </c>
      <c r="C12" s="49">
        <f>J12-'[1]11(全市) '!J12</f>
        <v>486</v>
      </c>
      <c r="D12" s="21">
        <f t="shared" si="1"/>
        <v>412</v>
      </c>
      <c r="E12" s="59">
        <f t="shared" si="2"/>
        <v>84.7736625514403</v>
      </c>
      <c r="F12" s="21">
        <v>6200</v>
      </c>
      <c r="G12" s="21">
        <v>6631</v>
      </c>
      <c r="H12" s="49">
        <v>7529</v>
      </c>
      <c r="I12" s="23">
        <f t="shared" si="3"/>
        <v>121.435483870968</v>
      </c>
      <c r="J12" s="49">
        <v>6089</v>
      </c>
      <c r="K12" s="21">
        <f t="shared" si="4"/>
        <v>1440</v>
      </c>
      <c r="L12" s="59">
        <f t="shared" si="5"/>
        <v>23.6492034816883</v>
      </c>
    </row>
    <row r="13" ht="20" customHeight="1" spans="1:12">
      <c r="A13" s="101" t="s">
        <v>22</v>
      </c>
      <c r="B13" s="21">
        <f t="shared" si="0"/>
        <v>171</v>
      </c>
      <c r="C13" s="49">
        <f>J13-'[1]11(全市) '!J13</f>
        <v>9</v>
      </c>
      <c r="D13" s="21">
        <f t="shared" si="1"/>
        <v>162</v>
      </c>
      <c r="E13" s="59">
        <f t="shared" si="2"/>
        <v>1800</v>
      </c>
      <c r="F13" s="21">
        <v>240</v>
      </c>
      <c r="G13" s="21">
        <v>528</v>
      </c>
      <c r="H13" s="49">
        <v>699</v>
      </c>
      <c r="I13" s="23">
        <f t="shared" si="3"/>
        <v>291.25</v>
      </c>
      <c r="J13" s="49">
        <v>234</v>
      </c>
      <c r="K13" s="21">
        <f t="shared" si="4"/>
        <v>465</v>
      </c>
      <c r="L13" s="59">
        <f t="shared" si="5"/>
        <v>198.717948717949</v>
      </c>
    </row>
    <row r="14" ht="20" customHeight="1" spans="1:12">
      <c r="A14" s="101" t="s">
        <v>23</v>
      </c>
      <c r="B14" s="21">
        <f t="shared" si="0"/>
        <v>2201</v>
      </c>
      <c r="C14" s="49">
        <f>J14-'[1]11(全市) '!J14</f>
        <v>1657</v>
      </c>
      <c r="D14" s="21">
        <f t="shared" si="1"/>
        <v>544</v>
      </c>
      <c r="E14" s="59">
        <f t="shared" si="2"/>
        <v>32.8304164152082</v>
      </c>
      <c r="F14" s="21">
        <v>23000</v>
      </c>
      <c r="G14" s="21">
        <v>18439</v>
      </c>
      <c r="H14" s="49">
        <v>20640</v>
      </c>
      <c r="I14" s="23">
        <f t="shared" si="3"/>
        <v>89.7391304347826</v>
      </c>
      <c r="J14" s="49">
        <v>20253</v>
      </c>
      <c r="K14" s="21">
        <f t="shared" si="4"/>
        <v>387</v>
      </c>
      <c r="L14" s="59">
        <f t="shared" si="5"/>
        <v>1.91082802547771</v>
      </c>
    </row>
    <row r="15" ht="20" customHeight="1" spans="1:12">
      <c r="A15" s="101" t="s">
        <v>24</v>
      </c>
      <c r="B15" s="21">
        <f t="shared" si="0"/>
        <v>7607</v>
      </c>
      <c r="C15" s="49">
        <f>J15-'[1]11(全市) '!J15</f>
        <v>4328</v>
      </c>
      <c r="D15" s="21">
        <f t="shared" si="1"/>
        <v>3279</v>
      </c>
      <c r="E15" s="59">
        <f t="shared" si="2"/>
        <v>75.7624768946395</v>
      </c>
      <c r="F15" s="21">
        <v>12000</v>
      </c>
      <c r="G15" s="21">
        <v>8108</v>
      </c>
      <c r="H15" s="49">
        <v>15715</v>
      </c>
      <c r="I15" s="23">
        <f t="shared" si="3"/>
        <v>130.958333333333</v>
      </c>
      <c r="J15" s="49">
        <v>11798</v>
      </c>
      <c r="K15" s="21">
        <f t="shared" si="4"/>
        <v>3917</v>
      </c>
      <c r="L15" s="59">
        <f t="shared" si="5"/>
        <v>33.2005424648245</v>
      </c>
    </row>
    <row r="16" ht="20" customHeight="1" spans="1:12">
      <c r="A16" s="101" t="s">
        <v>25</v>
      </c>
      <c r="B16" s="21">
        <f t="shared" si="0"/>
        <v>834</v>
      </c>
      <c r="C16" s="49">
        <f>J16-'[1]11(全市) '!J16</f>
        <v>681</v>
      </c>
      <c r="D16" s="21">
        <f t="shared" si="1"/>
        <v>153</v>
      </c>
      <c r="E16" s="59">
        <f t="shared" si="2"/>
        <v>22.4669603524229</v>
      </c>
      <c r="F16" s="21">
        <v>6500</v>
      </c>
      <c r="G16" s="21">
        <v>8117</v>
      </c>
      <c r="H16" s="49">
        <v>8951</v>
      </c>
      <c r="I16" s="23">
        <f t="shared" si="3"/>
        <v>137.707692307692</v>
      </c>
      <c r="J16" s="49">
        <v>6325</v>
      </c>
      <c r="K16" s="21">
        <f t="shared" si="4"/>
        <v>2626</v>
      </c>
      <c r="L16" s="59">
        <f t="shared" si="5"/>
        <v>41.5177865612648</v>
      </c>
    </row>
    <row r="17" ht="20" customHeight="1" spans="1:12">
      <c r="A17" s="101" t="s">
        <v>26</v>
      </c>
      <c r="B17" s="21">
        <f t="shared" si="0"/>
        <v>5823</v>
      </c>
      <c r="C17" s="49">
        <f>J17-'[1]11(全市) '!J17</f>
        <v>6213</v>
      </c>
      <c r="D17" s="21">
        <f t="shared" si="1"/>
        <v>-390</v>
      </c>
      <c r="E17" s="59">
        <f t="shared" si="2"/>
        <v>-6.27716079188798</v>
      </c>
      <c r="F17" s="21">
        <v>14000</v>
      </c>
      <c r="G17" s="21">
        <v>4118</v>
      </c>
      <c r="H17" s="49">
        <v>9941</v>
      </c>
      <c r="I17" s="23">
        <f t="shared" si="3"/>
        <v>71.0071428571429</v>
      </c>
      <c r="J17" s="49">
        <v>13744</v>
      </c>
      <c r="K17" s="21">
        <f t="shared" si="4"/>
        <v>-3803</v>
      </c>
      <c r="L17" s="59">
        <f t="shared" si="5"/>
        <v>-27.6702561117579</v>
      </c>
    </row>
    <row r="18" ht="20" customHeight="1" spans="1:12">
      <c r="A18" s="101" t="s">
        <v>27</v>
      </c>
      <c r="B18" s="21">
        <f t="shared" si="0"/>
        <v>2401</v>
      </c>
      <c r="C18" s="49">
        <f>J18-'[1]11(全市) '!J18</f>
        <v>2767</v>
      </c>
      <c r="D18" s="21">
        <f t="shared" si="1"/>
        <v>-366</v>
      </c>
      <c r="E18" s="59">
        <f t="shared" si="2"/>
        <v>-13.2273220093965</v>
      </c>
      <c r="F18" s="21">
        <v>35500</v>
      </c>
      <c r="G18" s="21">
        <v>31491</v>
      </c>
      <c r="H18" s="49">
        <v>33892</v>
      </c>
      <c r="I18" s="23">
        <f t="shared" si="3"/>
        <v>95.4704225352113</v>
      </c>
      <c r="J18" s="49">
        <v>34457</v>
      </c>
      <c r="K18" s="21">
        <f t="shared" si="4"/>
        <v>-565</v>
      </c>
      <c r="L18" s="59">
        <f t="shared" si="5"/>
        <v>-1.63972487448124</v>
      </c>
    </row>
    <row r="19" ht="20" customHeight="1" spans="1:12">
      <c r="A19" s="21" t="s">
        <v>28</v>
      </c>
      <c r="B19" s="21">
        <f t="shared" si="0"/>
        <v>822</v>
      </c>
      <c r="C19" s="49">
        <f>J19-'[1]11(全市) '!J19</f>
        <v>563</v>
      </c>
      <c r="D19" s="21">
        <f t="shared" si="1"/>
        <v>259</v>
      </c>
      <c r="E19" s="59">
        <f t="shared" si="2"/>
        <v>46.0035523978686</v>
      </c>
      <c r="F19" s="21">
        <v>6600</v>
      </c>
      <c r="G19" s="21">
        <v>6447</v>
      </c>
      <c r="H19" s="49">
        <v>7269</v>
      </c>
      <c r="I19" s="23">
        <f t="shared" si="3"/>
        <v>110.136363636364</v>
      </c>
      <c r="J19" s="49">
        <v>6330</v>
      </c>
      <c r="K19" s="21">
        <f t="shared" si="4"/>
        <v>939</v>
      </c>
      <c r="L19" s="59">
        <f t="shared" si="5"/>
        <v>14.8341232227488</v>
      </c>
    </row>
    <row r="20" ht="20" customHeight="1" spans="1:12">
      <c r="A20" s="21" t="s">
        <v>29</v>
      </c>
      <c r="B20" s="21">
        <f t="shared" si="0"/>
        <v>2926</v>
      </c>
      <c r="C20" s="49">
        <f>J20-'[1]11(全市) '!J20</f>
        <v>1163</v>
      </c>
      <c r="D20" s="21">
        <f t="shared" si="1"/>
        <v>1763</v>
      </c>
      <c r="E20" s="59">
        <f t="shared" si="2"/>
        <v>151.590713671539</v>
      </c>
      <c r="F20" s="21">
        <v>20000</v>
      </c>
      <c r="G20" s="21">
        <v>25332</v>
      </c>
      <c r="H20" s="49">
        <v>28258</v>
      </c>
      <c r="I20" s="23">
        <f t="shared" si="3"/>
        <v>141.29</v>
      </c>
      <c r="J20" s="49">
        <v>16941</v>
      </c>
      <c r="K20" s="21">
        <f t="shared" si="4"/>
        <v>11317</v>
      </c>
      <c r="L20" s="59">
        <f t="shared" si="5"/>
        <v>66.8024319697775</v>
      </c>
    </row>
    <row r="21" ht="20" customHeight="1" spans="1:12">
      <c r="A21" s="21" t="s">
        <v>30</v>
      </c>
      <c r="B21" s="21">
        <f t="shared" si="0"/>
        <v>3667</v>
      </c>
      <c r="C21" s="49">
        <f>J21-'[1]11(全市) '!J21</f>
        <v>8479</v>
      </c>
      <c r="D21" s="21">
        <f t="shared" si="1"/>
        <v>-4812</v>
      </c>
      <c r="E21" s="59">
        <f t="shared" si="2"/>
        <v>-56.7519754688053</v>
      </c>
      <c r="F21" s="21">
        <v>50000</v>
      </c>
      <c r="G21" s="21">
        <v>33039</v>
      </c>
      <c r="H21" s="49">
        <v>36706</v>
      </c>
      <c r="I21" s="23">
        <f t="shared" si="3"/>
        <v>73.412</v>
      </c>
      <c r="J21" s="49">
        <v>46828</v>
      </c>
      <c r="K21" s="21">
        <f t="shared" si="4"/>
        <v>-10122</v>
      </c>
      <c r="L21" s="59">
        <f t="shared" si="5"/>
        <v>-21.6152729136414</v>
      </c>
    </row>
    <row r="22" ht="20" customHeight="1" spans="1:12">
      <c r="A22" s="21" t="s">
        <v>31</v>
      </c>
      <c r="B22" s="21">
        <f t="shared" si="0"/>
        <v>5</v>
      </c>
      <c r="C22" s="49">
        <f>J22-'[1]11(全市) '!J22</f>
        <v>0</v>
      </c>
      <c r="D22" s="21">
        <f t="shared" si="1"/>
        <v>5</v>
      </c>
      <c r="E22" s="59">
        <f t="shared" si="2"/>
        <v>0</v>
      </c>
      <c r="F22" s="21">
        <v>600</v>
      </c>
      <c r="G22" s="21">
        <v>594</v>
      </c>
      <c r="H22" s="49">
        <v>599</v>
      </c>
      <c r="I22" s="23">
        <f t="shared" si="3"/>
        <v>99.8333333333333</v>
      </c>
      <c r="J22" s="49">
        <v>555</v>
      </c>
      <c r="K22" s="21">
        <f t="shared" si="4"/>
        <v>44</v>
      </c>
      <c r="L22" s="59">
        <f t="shared" si="5"/>
        <v>7.92792792792793</v>
      </c>
    </row>
    <row r="23" ht="20" customHeight="1" spans="1:12">
      <c r="A23" s="21" t="s">
        <v>32</v>
      </c>
      <c r="B23" s="21">
        <f t="shared" si="0"/>
        <v>0</v>
      </c>
      <c r="C23" s="49">
        <f>J23-'[1]11(全市) '!J23</f>
        <v>2</v>
      </c>
      <c r="D23" s="21">
        <f t="shared" si="1"/>
        <v>-2</v>
      </c>
      <c r="E23" s="59">
        <f t="shared" si="2"/>
        <v>-100</v>
      </c>
      <c r="F23" s="21">
        <v>0</v>
      </c>
      <c r="G23" s="21">
        <v>213</v>
      </c>
      <c r="H23" s="49">
        <v>213</v>
      </c>
      <c r="I23" s="23">
        <f t="shared" si="3"/>
        <v>0</v>
      </c>
      <c r="J23" s="49">
        <v>-6</v>
      </c>
      <c r="K23" s="21">
        <f t="shared" si="4"/>
        <v>219</v>
      </c>
      <c r="L23" s="59">
        <f t="shared" si="5"/>
        <v>0</v>
      </c>
    </row>
    <row r="24" ht="20" customHeight="1" spans="1:12">
      <c r="A24" s="20" t="s">
        <v>33</v>
      </c>
      <c r="B24" s="21">
        <f t="shared" si="0"/>
        <v>43244</v>
      </c>
      <c r="C24" s="49">
        <f>J24-'[1]11(全市) '!J24</f>
        <v>38949</v>
      </c>
      <c r="D24" s="21">
        <f t="shared" si="1"/>
        <v>4295</v>
      </c>
      <c r="E24" s="59">
        <f t="shared" si="2"/>
        <v>11.0272407507253</v>
      </c>
      <c r="F24" s="21">
        <v>171713</v>
      </c>
      <c r="G24" s="21">
        <v>145375</v>
      </c>
      <c r="H24" s="49">
        <v>188619</v>
      </c>
      <c r="I24" s="23">
        <f t="shared" si="3"/>
        <v>109.845498011216</v>
      </c>
      <c r="J24" s="49">
        <v>163536</v>
      </c>
      <c r="K24" s="21">
        <f t="shared" si="4"/>
        <v>25083</v>
      </c>
      <c r="L24" s="59">
        <f t="shared" si="5"/>
        <v>15.3379072497799</v>
      </c>
    </row>
    <row r="25" s="1" customFormat="1" ht="20" customHeight="1" spans="1:12">
      <c r="A25" s="21" t="s">
        <v>34</v>
      </c>
      <c r="B25" s="21">
        <f t="shared" si="0"/>
        <v>16857</v>
      </c>
      <c r="C25" s="49">
        <f>J25-'[1]11(全市) '!J25</f>
        <v>25855</v>
      </c>
      <c r="D25" s="21">
        <f t="shared" si="1"/>
        <v>-8998</v>
      </c>
      <c r="E25" s="59">
        <f t="shared" si="2"/>
        <v>-34.8017791529685</v>
      </c>
      <c r="F25" s="21">
        <v>62000</v>
      </c>
      <c r="G25" s="21">
        <v>22091</v>
      </c>
      <c r="H25" s="49">
        <v>38948</v>
      </c>
      <c r="I25" s="23">
        <f t="shared" si="3"/>
        <v>62.8193548387097</v>
      </c>
      <c r="J25" s="49">
        <v>60005</v>
      </c>
      <c r="K25" s="21">
        <f t="shared" si="4"/>
        <v>-21057</v>
      </c>
      <c r="L25" s="59">
        <f t="shared" si="5"/>
        <v>-35.0920756603616</v>
      </c>
    </row>
    <row r="26" s="1" customFormat="1" ht="20" customHeight="1" spans="1:12">
      <c r="A26" s="102" t="s">
        <v>35</v>
      </c>
      <c r="B26" s="21">
        <f t="shared" si="0"/>
        <v>8817</v>
      </c>
      <c r="C26" s="49">
        <f>J26-'[1]11(全市) '!J26</f>
        <v>14278</v>
      </c>
      <c r="D26" s="21">
        <f t="shared" si="1"/>
        <v>-5461</v>
      </c>
      <c r="E26" s="59">
        <f t="shared" si="2"/>
        <v>-38.2476537330158</v>
      </c>
      <c r="F26" s="21"/>
      <c r="G26" s="21">
        <v>4693</v>
      </c>
      <c r="H26" s="49">
        <v>13510</v>
      </c>
      <c r="I26" s="23">
        <f t="shared" si="3"/>
        <v>0</v>
      </c>
      <c r="J26" s="49">
        <v>25370</v>
      </c>
      <c r="K26" s="21">
        <f t="shared" si="4"/>
        <v>-11860</v>
      </c>
      <c r="L26" s="59">
        <f t="shared" si="5"/>
        <v>-46.7481277098936</v>
      </c>
    </row>
    <row r="27" s="1" customFormat="1" ht="20" customHeight="1" spans="1:12">
      <c r="A27" s="102" t="s">
        <v>36</v>
      </c>
      <c r="B27" s="21">
        <f t="shared" si="0"/>
        <v>6298</v>
      </c>
      <c r="C27" s="49">
        <f>J27-'[1]11(全市) '!J27</f>
        <v>10197</v>
      </c>
      <c r="D27" s="21">
        <f t="shared" si="1"/>
        <v>-3899</v>
      </c>
      <c r="E27" s="59">
        <f t="shared" si="2"/>
        <v>-38.2367362949887</v>
      </c>
      <c r="F27" s="21"/>
      <c r="G27" s="21">
        <v>2389</v>
      </c>
      <c r="H27" s="49">
        <v>8687</v>
      </c>
      <c r="I27" s="23">
        <f t="shared" si="3"/>
        <v>0</v>
      </c>
      <c r="J27" s="49">
        <v>18120</v>
      </c>
      <c r="K27" s="21">
        <f t="shared" si="4"/>
        <v>-9433</v>
      </c>
      <c r="L27" s="59">
        <f t="shared" si="5"/>
        <v>-52.0584988962472</v>
      </c>
    </row>
    <row r="28" s="1" customFormat="1" ht="20" customHeight="1" spans="1:12">
      <c r="A28" s="21" t="s">
        <v>37</v>
      </c>
      <c r="B28" s="21">
        <f t="shared" si="0"/>
        <v>2456</v>
      </c>
      <c r="C28" s="49">
        <f>J28-'[1]11(全市) '!J28</f>
        <v>968</v>
      </c>
      <c r="D28" s="21">
        <f t="shared" si="1"/>
        <v>1488</v>
      </c>
      <c r="E28" s="59">
        <f t="shared" si="2"/>
        <v>153.719008264463</v>
      </c>
      <c r="F28" s="21">
        <v>17000</v>
      </c>
      <c r="G28" s="21">
        <v>23432</v>
      </c>
      <c r="H28" s="49">
        <v>25888</v>
      </c>
      <c r="I28" s="23">
        <f t="shared" si="3"/>
        <v>152.282352941176</v>
      </c>
      <c r="J28" s="49">
        <v>16261</v>
      </c>
      <c r="K28" s="21">
        <f t="shared" si="4"/>
        <v>9627</v>
      </c>
      <c r="L28" s="59">
        <f t="shared" si="5"/>
        <v>59.2030010454462</v>
      </c>
    </row>
    <row r="29" s="1" customFormat="1" ht="20" customHeight="1" spans="1:12">
      <c r="A29" s="21" t="s">
        <v>38</v>
      </c>
      <c r="B29" s="21">
        <f t="shared" si="0"/>
        <v>5333</v>
      </c>
      <c r="C29" s="49">
        <f>J29-'[1]11(全市) '!J29</f>
        <v>2679</v>
      </c>
      <c r="D29" s="21">
        <f t="shared" si="1"/>
        <v>2654</v>
      </c>
      <c r="E29" s="59">
        <f t="shared" si="2"/>
        <v>99.0668159761105</v>
      </c>
      <c r="F29" s="21">
        <v>17000</v>
      </c>
      <c r="G29" s="21">
        <v>25050</v>
      </c>
      <c r="H29" s="49">
        <v>30383</v>
      </c>
      <c r="I29" s="23">
        <f t="shared" si="3"/>
        <v>178.723529411765</v>
      </c>
      <c r="J29" s="49">
        <v>16658</v>
      </c>
      <c r="K29" s="21">
        <f t="shared" si="4"/>
        <v>13725</v>
      </c>
      <c r="L29" s="59">
        <f t="shared" si="5"/>
        <v>82.3928442790251</v>
      </c>
    </row>
    <row r="30" s="1" customFormat="1" ht="20" customHeight="1" spans="1:12">
      <c r="A30" s="21" t="s">
        <v>39</v>
      </c>
      <c r="B30" s="21">
        <f t="shared" si="0"/>
        <v>0</v>
      </c>
      <c r="C30" s="49">
        <f>J30-'[1]11(全市) '!J30</f>
        <v>0</v>
      </c>
      <c r="D30" s="21">
        <f t="shared" si="1"/>
        <v>0</v>
      </c>
      <c r="E30" s="59">
        <f t="shared" si="2"/>
        <v>0</v>
      </c>
      <c r="F30" s="21">
        <v>130</v>
      </c>
      <c r="G30" s="21">
        <v>1934</v>
      </c>
      <c r="H30" s="49">
        <v>1934</v>
      </c>
      <c r="I30" s="23">
        <f t="shared" si="3"/>
        <v>1487.69230769231</v>
      </c>
      <c r="J30" s="49">
        <v>111</v>
      </c>
      <c r="K30" s="21">
        <f t="shared" si="4"/>
        <v>1823</v>
      </c>
      <c r="L30" s="59">
        <f t="shared" si="5"/>
        <v>1642.34234234234</v>
      </c>
    </row>
    <row r="31" s="1" customFormat="1" ht="20" customHeight="1" spans="1:12">
      <c r="A31" s="25" t="s">
        <v>40</v>
      </c>
      <c r="B31" s="21">
        <f t="shared" si="0"/>
        <v>7641</v>
      </c>
      <c r="C31" s="49">
        <f>J31-'[1]11(全市) '!J31</f>
        <v>5093</v>
      </c>
      <c r="D31" s="21">
        <f t="shared" si="1"/>
        <v>2548</v>
      </c>
      <c r="E31" s="59">
        <f t="shared" si="2"/>
        <v>50.0294521892794</v>
      </c>
      <c r="F31" s="21">
        <v>20000</v>
      </c>
      <c r="G31" s="21">
        <v>36888</v>
      </c>
      <c r="H31" s="49">
        <v>44529</v>
      </c>
      <c r="I31" s="23">
        <f t="shared" si="3"/>
        <v>222.645</v>
      </c>
      <c r="J31" s="49">
        <v>19260</v>
      </c>
      <c r="K31" s="21">
        <f t="shared" si="4"/>
        <v>25269</v>
      </c>
      <c r="L31" s="59">
        <f t="shared" si="5"/>
        <v>131.19937694704</v>
      </c>
    </row>
    <row r="32" s="1" customFormat="1" ht="20" customHeight="1" spans="1:12">
      <c r="A32" s="21" t="s">
        <v>41</v>
      </c>
      <c r="B32" s="21">
        <f t="shared" si="0"/>
        <v>5084</v>
      </c>
      <c r="C32" s="49">
        <f>J32-'[1]11(全市) '!J32</f>
        <v>2102</v>
      </c>
      <c r="D32" s="21">
        <f t="shared" si="1"/>
        <v>2982</v>
      </c>
      <c r="E32" s="59">
        <f t="shared" si="2"/>
        <v>141.8648905804</v>
      </c>
      <c r="F32" s="21">
        <v>17000</v>
      </c>
      <c r="G32" s="21">
        <v>7857</v>
      </c>
      <c r="H32" s="49">
        <v>12941</v>
      </c>
      <c r="I32" s="23">
        <f t="shared" si="3"/>
        <v>76.1235294117647</v>
      </c>
      <c r="J32" s="49">
        <v>15104</v>
      </c>
      <c r="K32" s="21">
        <f t="shared" si="4"/>
        <v>-2163</v>
      </c>
      <c r="L32" s="59">
        <f t="shared" si="5"/>
        <v>-14.3207097457627</v>
      </c>
    </row>
    <row r="33" s="1" customFormat="1" ht="20" customHeight="1" spans="1:12">
      <c r="A33" s="21" t="s">
        <v>42</v>
      </c>
      <c r="B33" s="21">
        <f t="shared" si="0"/>
        <v>4000</v>
      </c>
      <c r="C33" s="49">
        <f>J33-'[1]11(全市) '!J33</f>
        <v>602</v>
      </c>
      <c r="D33" s="21">
        <f t="shared" si="1"/>
        <v>3398</v>
      </c>
      <c r="E33" s="59">
        <f t="shared" si="2"/>
        <v>564.451827242525</v>
      </c>
      <c r="F33" s="21">
        <v>4000</v>
      </c>
      <c r="G33" s="21">
        <v>1732</v>
      </c>
      <c r="H33" s="49">
        <v>5732</v>
      </c>
      <c r="I33" s="23">
        <f t="shared" si="3"/>
        <v>143.3</v>
      </c>
      <c r="J33" s="49">
        <v>2165</v>
      </c>
      <c r="K33" s="21">
        <f t="shared" si="4"/>
        <v>3567</v>
      </c>
      <c r="L33" s="59">
        <f t="shared" si="5"/>
        <v>164.757505773672</v>
      </c>
    </row>
    <row r="34" s="1" customFormat="1" ht="20" customHeight="1" spans="1:12">
      <c r="A34" s="21" t="s">
        <v>43</v>
      </c>
      <c r="B34" s="21">
        <f t="shared" si="0"/>
        <v>1873</v>
      </c>
      <c r="C34" s="49">
        <f>J34-'[1]11(全市) '!J34</f>
        <v>1650</v>
      </c>
      <c r="D34" s="21">
        <f t="shared" si="1"/>
        <v>223</v>
      </c>
      <c r="E34" s="59">
        <f t="shared" si="2"/>
        <v>13.5151515151515</v>
      </c>
      <c r="F34" s="21">
        <v>34583</v>
      </c>
      <c r="G34" s="21">
        <v>26391</v>
      </c>
      <c r="H34" s="49">
        <v>28264</v>
      </c>
      <c r="I34" s="23">
        <f t="shared" si="3"/>
        <v>81.7280166555822</v>
      </c>
      <c r="J34" s="49">
        <v>33972</v>
      </c>
      <c r="K34" s="21">
        <f t="shared" si="4"/>
        <v>-5708</v>
      </c>
      <c r="L34" s="59">
        <f t="shared" si="5"/>
        <v>-16.802072294831</v>
      </c>
    </row>
    <row r="35" s="1" customFormat="1" ht="20" customHeight="1" spans="1:12">
      <c r="A35" s="103" t="s">
        <v>44</v>
      </c>
      <c r="B35" s="21">
        <f t="shared" si="0"/>
        <v>76992</v>
      </c>
      <c r="C35" s="49">
        <f>J35-'[1]11(全市) '!J35</f>
        <v>68774</v>
      </c>
      <c r="D35" s="21">
        <f t="shared" si="1"/>
        <v>8218</v>
      </c>
      <c r="E35" s="59">
        <f t="shared" si="2"/>
        <v>11.9492831593335</v>
      </c>
      <c r="F35" s="24">
        <v>445701</v>
      </c>
      <c r="G35" s="21">
        <v>383118</v>
      </c>
      <c r="H35" s="49">
        <v>460110</v>
      </c>
      <c r="I35" s="23">
        <f t="shared" si="3"/>
        <v>103.232884826375</v>
      </c>
      <c r="J35" s="49">
        <v>424477</v>
      </c>
      <c r="K35" s="21">
        <f t="shared" si="4"/>
        <v>35633</v>
      </c>
      <c r="L35" s="59">
        <f t="shared" si="5"/>
        <v>8.39456554772108</v>
      </c>
    </row>
    <row r="36" s="1" customFormat="1" ht="20" customHeight="1" spans="1:12">
      <c r="A36" s="26" t="s">
        <v>45</v>
      </c>
      <c r="B36" s="3"/>
      <c r="C36" s="4"/>
      <c r="D36" s="3"/>
      <c r="E36" s="5"/>
      <c r="F36" s="104"/>
      <c r="G36" s="3"/>
      <c r="H36" s="4"/>
      <c r="I36" s="5"/>
      <c r="J36" s="4"/>
      <c r="K36" s="3"/>
      <c r="L36" s="5"/>
    </row>
    <row r="37" ht="20" customHeight="1" spans="1:12">
      <c r="A37" s="105"/>
      <c r="B37" s="28"/>
      <c r="C37" s="28"/>
      <c r="D37" s="28"/>
      <c r="E37" s="28"/>
      <c r="F37" s="28"/>
      <c r="G37" s="28"/>
      <c r="H37" s="52"/>
      <c r="I37" s="28"/>
      <c r="J37" s="52"/>
      <c r="K37" s="28"/>
      <c r="L37" s="28"/>
    </row>
    <row r="38" ht="20" customHeight="1" spans="1:12">
      <c r="A38" s="105"/>
      <c r="B38" s="28"/>
      <c r="C38" s="28"/>
      <c r="D38" s="28"/>
      <c r="E38" s="28"/>
      <c r="F38" s="28"/>
      <c r="G38" s="28"/>
      <c r="H38" s="52"/>
      <c r="I38" s="28"/>
      <c r="J38" s="52"/>
      <c r="K38" s="28"/>
      <c r="L38" s="28"/>
    </row>
    <row r="39" s="27" customFormat="1" ht="20" customHeight="1" spans="1:254">
      <c r="A39" s="3"/>
      <c r="B39" s="3"/>
      <c r="C39" s="4"/>
      <c r="D39" s="3"/>
      <c r="E39" s="5"/>
      <c r="F39" s="3"/>
      <c r="G39" s="3"/>
      <c r="H39" s="4"/>
      <c r="I39" s="5"/>
      <c r="J39" s="4"/>
      <c r="K39" s="3"/>
      <c r="L39" s="5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="27" customFormat="1" ht="24" customHeight="1" spans="1:12">
      <c r="A40" s="7" t="s">
        <v>46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="1" customFormat="1" ht="24" customHeight="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="1" customFormat="1" ht="24" customHeight="1" spans="1:12">
      <c r="A42" s="8"/>
      <c r="B42" s="8"/>
      <c r="C42" s="9"/>
      <c r="D42" s="31"/>
      <c r="E42" s="31"/>
      <c r="F42" s="8"/>
      <c r="G42" s="8"/>
      <c r="H42" s="9"/>
      <c r="I42" s="10"/>
      <c r="J42" s="9"/>
      <c r="K42" s="31" t="s">
        <v>1</v>
      </c>
      <c r="L42" s="31"/>
    </row>
    <row r="43" s="1" customFormat="1" ht="24" customHeight="1" spans="1:12">
      <c r="A43" s="1" t="s">
        <v>2</v>
      </c>
      <c r="B43" s="3"/>
      <c r="C43" s="4"/>
      <c r="D43" s="33"/>
      <c r="E43" s="33"/>
      <c r="F43" s="3"/>
      <c r="G43" s="3"/>
      <c r="H43" s="12" t="s">
        <v>3</v>
      </c>
      <c r="I43" s="12"/>
      <c r="J43" s="12"/>
      <c r="K43" s="33" t="s">
        <v>4</v>
      </c>
      <c r="L43" s="33"/>
    </row>
    <row r="44" s="1" customFormat="1" ht="24" customHeight="1" spans="1:12">
      <c r="A44" s="92" t="s">
        <v>5</v>
      </c>
      <c r="B44" s="93" t="s">
        <v>6</v>
      </c>
      <c r="C44" s="94"/>
      <c r="D44" s="94"/>
      <c r="E44" s="94"/>
      <c r="F44" s="72" t="s">
        <v>7</v>
      </c>
      <c r="G44" s="93" t="s">
        <v>8</v>
      </c>
      <c r="H44" s="94"/>
      <c r="I44" s="94"/>
      <c r="J44" s="94"/>
      <c r="K44" s="94"/>
      <c r="L44" s="94"/>
    </row>
    <row r="45" s="1" customFormat="1" ht="24" customHeight="1" spans="1:12">
      <c r="A45" s="95"/>
      <c r="B45" s="74" t="s">
        <v>6</v>
      </c>
      <c r="C45" s="96" t="s">
        <v>9</v>
      </c>
      <c r="D45" s="15" t="s">
        <v>10</v>
      </c>
      <c r="E45" s="86" t="s">
        <v>11</v>
      </c>
      <c r="F45" s="76"/>
      <c r="G45" s="74" t="s">
        <v>12</v>
      </c>
      <c r="H45" s="97" t="s">
        <v>8</v>
      </c>
      <c r="I45" s="86" t="s">
        <v>13</v>
      </c>
      <c r="J45" s="96" t="s">
        <v>14</v>
      </c>
      <c r="K45" s="15" t="s">
        <v>15</v>
      </c>
      <c r="L45" s="86" t="s">
        <v>16</v>
      </c>
    </row>
    <row r="46" s="1" customFormat="1" ht="24" customHeight="1" spans="1:12">
      <c r="A46" s="98"/>
      <c r="B46" s="78"/>
      <c r="C46" s="99"/>
      <c r="D46" s="79"/>
      <c r="E46" s="89"/>
      <c r="F46" s="81"/>
      <c r="G46" s="78"/>
      <c r="H46" s="100"/>
      <c r="I46" s="89"/>
      <c r="J46" s="99"/>
      <c r="K46" s="79"/>
      <c r="L46" s="89"/>
    </row>
    <row r="47" s="1" customFormat="1" ht="24" customHeight="1" spans="1:12">
      <c r="A47" s="106" t="s">
        <v>47</v>
      </c>
      <c r="B47" s="21">
        <f t="shared" ref="B47:B70" si="6">H47-G47</f>
        <v>52008</v>
      </c>
      <c r="C47" s="22">
        <f>J47-'[1]11(全市) '!J47</f>
        <v>49332</v>
      </c>
      <c r="D47" s="21">
        <f t="shared" ref="D47:D70" si="7">B47-C47</f>
        <v>2676</v>
      </c>
      <c r="E47" s="23">
        <f t="shared" ref="E47:E70" si="8">IF(C47&lt;=0,0,D47/C47*100)</f>
        <v>5.4244709316468</v>
      </c>
      <c r="F47" s="21">
        <v>270000</v>
      </c>
      <c r="G47" s="24">
        <v>239019</v>
      </c>
      <c r="H47" s="38">
        <v>291027</v>
      </c>
      <c r="I47" s="109">
        <f t="shared" ref="I47:I70" si="9">IF(F47&lt;=0,0,H47/F47*100)</f>
        <v>107.787777777778</v>
      </c>
      <c r="J47" s="110">
        <v>298285</v>
      </c>
      <c r="K47" s="111">
        <f t="shared" ref="K47:K70" si="10">H47-J47</f>
        <v>-7258</v>
      </c>
      <c r="L47" s="112">
        <f t="shared" ref="L47:L70" si="11">IF(J47&lt;=0,0,K47/J47*100)</f>
        <v>-2.43324337462494</v>
      </c>
    </row>
    <row r="48" s="1" customFormat="1" ht="24" customHeight="1" spans="1:12">
      <c r="A48" s="107" t="s">
        <v>48</v>
      </c>
      <c r="B48" s="21">
        <f t="shared" si="6"/>
        <v>775</v>
      </c>
      <c r="C48" s="22">
        <f>J48-'[1]11(全市) '!J48</f>
        <v>202</v>
      </c>
      <c r="D48" s="21">
        <f t="shared" si="7"/>
        <v>573</v>
      </c>
      <c r="E48" s="23">
        <f t="shared" si="8"/>
        <v>283.663366336634</v>
      </c>
      <c r="F48" s="21">
        <v>458</v>
      </c>
      <c r="G48" s="24">
        <v>827</v>
      </c>
      <c r="H48" s="38">
        <v>1602</v>
      </c>
      <c r="I48" s="109">
        <f t="shared" si="9"/>
        <v>349.781659388646</v>
      </c>
      <c r="J48" s="110">
        <v>834</v>
      </c>
      <c r="K48" s="111">
        <f t="shared" si="10"/>
        <v>768</v>
      </c>
      <c r="L48" s="112">
        <f t="shared" si="11"/>
        <v>92.0863309352518</v>
      </c>
    </row>
    <row r="49" s="1" customFormat="1" ht="24" customHeight="1" spans="1:12">
      <c r="A49" s="107" t="s">
        <v>49</v>
      </c>
      <c r="B49" s="21">
        <f t="shared" si="6"/>
        <v>23765</v>
      </c>
      <c r="C49" s="22">
        <f>J49-'[1]11(全市) '!J49</f>
        <v>24077</v>
      </c>
      <c r="D49" s="21">
        <f t="shared" si="7"/>
        <v>-312</v>
      </c>
      <c r="E49" s="23">
        <f t="shared" si="8"/>
        <v>-1.29584250529551</v>
      </c>
      <c r="F49" s="21">
        <v>157000</v>
      </c>
      <c r="G49" s="54">
        <v>115032</v>
      </c>
      <c r="H49" s="55">
        <v>138797</v>
      </c>
      <c r="I49" s="109">
        <f t="shared" si="9"/>
        <v>88.4057324840764</v>
      </c>
      <c r="J49" s="110">
        <v>138941</v>
      </c>
      <c r="K49" s="111">
        <f t="shared" si="10"/>
        <v>-144</v>
      </c>
      <c r="L49" s="112">
        <f t="shared" si="11"/>
        <v>-0.103641113854082</v>
      </c>
    </row>
    <row r="50" s="1" customFormat="1" ht="24" customHeight="1" spans="1:12">
      <c r="A50" s="107" t="s">
        <v>50</v>
      </c>
      <c r="B50" s="21">
        <f t="shared" si="6"/>
        <v>78865</v>
      </c>
      <c r="C50" s="22">
        <f>J50-'[1]11(全市) '!J50</f>
        <v>65015</v>
      </c>
      <c r="D50" s="21">
        <f t="shared" si="7"/>
        <v>13850</v>
      </c>
      <c r="E50" s="23">
        <f t="shared" si="8"/>
        <v>21.3027762823964</v>
      </c>
      <c r="F50" s="21">
        <v>520000</v>
      </c>
      <c r="G50" s="54">
        <v>507127</v>
      </c>
      <c r="H50" s="55">
        <v>585992</v>
      </c>
      <c r="I50" s="109">
        <f t="shared" si="9"/>
        <v>112.690769230769</v>
      </c>
      <c r="J50" s="110">
        <v>555056</v>
      </c>
      <c r="K50" s="111">
        <f t="shared" si="10"/>
        <v>30936</v>
      </c>
      <c r="L50" s="112">
        <f t="shared" si="11"/>
        <v>5.573491683722</v>
      </c>
    </row>
    <row r="51" s="1" customFormat="1" ht="24" customHeight="1" spans="1:12">
      <c r="A51" s="107" t="s">
        <v>51</v>
      </c>
      <c r="B51" s="21">
        <f t="shared" si="6"/>
        <v>16229</v>
      </c>
      <c r="C51" s="22">
        <f>J51-'[1]11(全市) '!J51</f>
        <v>5416</v>
      </c>
      <c r="D51" s="21">
        <f t="shared" si="7"/>
        <v>10813</v>
      </c>
      <c r="E51" s="23">
        <f t="shared" si="8"/>
        <v>199.649187592319</v>
      </c>
      <c r="F51" s="21">
        <v>35000</v>
      </c>
      <c r="G51" s="54">
        <v>17647</v>
      </c>
      <c r="H51" s="55">
        <v>33876</v>
      </c>
      <c r="I51" s="109">
        <f t="shared" si="9"/>
        <v>96.7885714285714</v>
      </c>
      <c r="J51" s="110">
        <v>21029</v>
      </c>
      <c r="K51" s="111">
        <f t="shared" si="10"/>
        <v>12847</v>
      </c>
      <c r="L51" s="112">
        <f t="shared" si="11"/>
        <v>61.091825574207</v>
      </c>
    </row>
    <row r="52" s="1" customFormat="1" ht="24" customHeight="1" spans="1:12">
      <c r="A52" s="107" t="s">
        <v>52</v>
      </c>
      <c r="B52" s="21">
        <f t="shared" si="6"/>
        <v>22844</v>
      </c>
      <c r="C52" s="22">
        <f>J52-'[1]11(全市) '!J52</f>
        <v>16170</v>
      </c>
      <c r="D52" s="21">
        <f t="shared" si="7"/>
        <v>6674</v>
      </c>
      <c r="E52" s="23">
        <f t="shared" si="8"/>
        <v>41.273964131107</v>
      </c>
      <c r="F52" s="21">
        <v>65000</v>
      </c>
      <c r="G52" s="54">
        <v>52516</v>
      </c>
      <c r="H52" s="55">
        <v>75360</v>
      </c>
      <c r="I52" s="109">
        <f t="shared" si="9"/>
        <v>115.938461538462</v>
      </c>
      <c r="J52" s="110">
        <v>72453</v>
      </c>
      <c r="K52" s="111">
        <f t="shared" si="10"/>
        <v>2907</v>
      </c>
      <c r="L52" s="112">
        <f t="shared" si="11"/>
        <v>4.01225622127448</v>
      </c>
    </row>
    <row r="53" s="1" customFormat="1" ht="24" customHeight="1" spans="1:12">
      <c r="A53" s="107" t="s">
        <v>53</v>
      </c>
      <c r="B53" s="21">
        <f t="shared" si="6"/>
        <v>29373</v>
      </c>
      <c r="C53" s="22">
        <f>J53-'[1]11(全市) '!J53</f>
        <v>39744</v>
      </c>
      <c r="D53" s="21">
        <f t="shared" si="7"/>
        <v>-10371</v>
      </c>
      <c r="E53" s="23">
        <f t="shared" si="8"/>
        <v>-26.0945048309179</v>
      </c>
      <c r="F53" s="21">
        <v>364000</v>
      </c>
      <c r="G53" s="54">
        <v>331633</v>
      </c>
      <c r="H53" s="55">
        <v>361006</v>
      </c>
      <c r="I53" s="109">
        <f t="shared" si="9"/>
        <v>99.1774725274725</v>
      </c>
      <c r="J53" s="110">
        <v>331271</v>
      </c>
      <c r="K53" s="111">
        <f t="shared" si="10"/>
        <v>29735</v>
      </c>
      <c r="L53" s="112">
        <f t="shared" si="11"/>
        <v>8.97603472685505</v>
      </c>
    </row>
    <row r="54" s="1" customFormat="1" ht="24" customHeight="1" spans="1:12">
      <c r="A54" s="107" t="s">
        <v>54</v>
      </c>
      <c r="B54" s="21">
        <f t="shared" si="6"/>
        <v>55119</v>
      </c>
      <c r="C54" s="22">
        <f>J54-'[1]11(全市) '!J54</f>
        <v>54217</v>
      </c>
      <c r="D54" s="21">
        <f t="shared" si="7"/>
        <v>902</v>
      </c>
      <c r="E54" s="23">
        <f t="shared" si="8"/>
        <v>1.66368482210377</v>
      </c>
      <c r="F54" s="21">
        <v>390000</v>
      </c>
      <c r="G54" s="54">
        <v>300492</v>
      </c>
      <c r="H54" s="55">
        <v>355611</v>
      </c>
      <c r="I54" s="109">
        <f t="shared" si="9"/>
        <v>91.1823076923077</v>
      </c>
      <c r="J54" s="110">
        <v>347350</v>
      </c>
      <c r="K54" s="111">
        <f t="shared" si="10"/>
        <v>8261</v>
      </c>
      <c r="L54" s="112">
        <f t="shared" si="11"/>
        <v>2.37829278825392</v>
      </c>
    </row>
    <row r="55" s="1" customFormat="1" ht="24" customHeight="1" spans="1:12">
      <c r="A55" s="107" t="s">
        <v>55</v>
      </c>
      <c r="B55" s="21">
        <f t="shared" si="6"/>
        <v>8364</v>
      </c>
      <c r="C55" s="22">
        <f>J55-'[1]11(全市) '!J55</f>
        <v>28261</v>
      </c>
      <c r="D55" s="21">
        <f t="shared" si="7"/>
        <v>-19897</v>
      </c>
      <c r="E55" s="23">
        <f t="shared" si="8"/>
        <v>-70.4044442871802</v>
      </c>
      <c r="F55" s="21">
        <v>45000</v>
      </c>
      <c r="G55" s="54">
        <v>38821</v>
      </c>
      <c r="H55" s="55">
        <v>47185</v>
      </c>
      <c r="I55" s="109">
        <f t="shared" si="9"/>
        <v>104.855555555556</v>
      </c>
      <c r="J55" s="110">
        <v>83462</v>
      </c>
      <c r="K55" s="111">
        <f t="shared" si="10"/>
        <v>-36277</v>
      </c>
      <c r="L55" s="112">
        <f t="shared" si="11"/>
        <v>-43.4652895928686</v>
      </c>
    </row>
    <row r="56" s="1" customFormat="1" ht="24" customHeight="1" spans="1:12">
      <c r="A56" s="114" t="s">
        <v>56</v>
      </c>
      <c r="B56" s="21">
        <f t="shared" si="6"/>
        <v>-80926</v>
      </c>
      <c r="C56" s="22">
        <f>J56-'[1]11(全市) '!J56</f>
        <v>109598</v>
      </c>
      <c r="D56" s="21">
        <f t="shared" si="7"/>
        <v>-190524</v>
      </c>
      <c r="E56" s="23">
        <f t="shared" si="8"/>
        <v>-173.838938666764</v>
      </c>
      <c r="F56" s="21">
        <v>310000</v>
      </c>
      <c r="G56" s="54">
        <v>247638</v>
      </c>
      <c r="H56" s="55">
        <v>166712</v>
      </c>
      <c r="I56" s="109">
        <f t="shared" si="9"/>
        <v>53.778064516129</v>
      </c>
      <c r="J56" s="110">
        <v>463371</v>
      </c>
      <c r="K56" s="111">
        <f t="shared" si="10"/>
        <v>-296659</v>
      </c>
      <c r="L56" s="112">
        <f t="shared" si="11"/>
        <v>-64.0219176426665</v>
      </c>
    </row>
    <row r="57" s="1" customFormat="1" ht="24" customHeight="1" spans="1:12">
      <c r="A57" s="114" t="s">
        <v>57</v>
      </c>
      <c r="B57" s="21">
        <f t="shared" si="6"/>
        <v>78193</v>
      </c>
      <c r="C57" s="22">
        <f>J57-'[1]11(全市) '!J57</f>
        <v>108848</v>
      </c>
      <c r="D57" s="21">
        <f t="shared" si="7"/>
        <v>-30655</v>
      </c>
      <c r="E57" s="23">
        <f t="shared" si="8"/>
        <v>-28.163126561811</v>
      </c>
      <c r="F57" s="21">
        <v>288500</v>
      </c>
      <c r="G57" s="54">
        <v>256821</v>
      </c>
      <c r="H57" s="55">
        <v>335014</v>
      </c>
      <c r="I57" s="109">
        <f t="shared" si="9"/>
        <v>116.122703639515</v>
      </c>
      <c r="J57" s="110">
        <v>325150</v>
      </c>
      <c r="K57" s="111">
        <f t="shared" si="10"/>
        <v>9864</v>
      </c>
      <c r="L57" s="112">
        <f t="shared" si="11"/>
        <v>3.0336767645702</v>
      </c>
    </row>
    <row r="58" s="1" customFormat="1" ht="24" customHeight="1" spans="1:12">
      <c r="A58" s="114" t="s">
        <v>58</v>
      </c>
      <c r="B58" s="21">
        <f t="shared" si="6"/>
        <v>-9718</v>
      </c>
      <c r="C58" s="22">
        <f>J58-'[1]11(全市) '!J58</f>
        <v>-12968</v>
      </c>
      <c r="D58" s="21">
        <f t="shared" si="7"/>
        <v>3250</v>
      </c>
      <c r="E58" s="23">
        <f t="shared" si="8"/>
        <v>0</v>
      </c>
      <c r="F58" s="21">
        <v>58000</v>
      </c>
      <c r="G58" s="54">
        <v>86364</v>
      </c>
      <c r="H58" s="55">
        <v>76646</v>
      </c>
      <c r="I58" s="109">
        <f t="shared" si="9"/>
        <v>132.148275862069</v>
      </c>
      <c r="J58" s="110">
        <v>54241</v>
      </c>
      <c r="K58" s="111">
        <f t="shared" si="10"/>
        <v>22405</v>
      </c>
      <c r="L58" s="112">
        <f t="shared" si="11"/>
        <v>41.3063918438082</v>
      </c>
    </row>
    <row r="59" s="1" customFormat="1" ht="24" customHeight="1" spans="1:12">
      <c r="A59" s="107" t="s">
        <v>59</v>
      </c>
      <c r="B59" s="21">
        <f t="shared" si="6"/>
        <v>-5245</v>
      </c>
      <c r="C59" s="22">
        <f>J59-'[1]11(全市) '!J59</f>
        <v>1459</v>
      </c>
      <c r="D59" s="21">
        <f t="shared" si="7"/>
        <v>-6704</v>
      </c>
      <c r="E59" s="23">
        <f t="shared" si="8"/>
        <v>-459.492803289925</v>
      </c>
      <c r="F59" s="21">
        <v>65000</v>
      </c>
      <c r="G59" s="54">
        <v>74744</v>
      </c>
      <c r="H59" s="55">
        <v>69499</v>
      </c>
      <c r="I59" s="109">
        <f t="shared" si="9"/>
        <v>106.921538461538</v>
      </c>
      <c r="J59" s="110">
        <v>3794</v>
      </c>
      <c r="K59" s="111">
        <f t="shared" si="10"/>
        <v>65705</v>
      </c>
      <c r="L59" s="112">
        <f t="shared" si="11"/>
        <v>1731.81338956247</v>
      </c>
    </row>
    <row r="60" s="1" customFormat="1" ht="24" customHeight="1" spans="1:12">
      <c r="A60" s="107" t="s">
        <v>60</v>
      </c>
      <c r="B60" s="21">
        <f t="shared" si="6"/>
        <v>1240</v>
      </c>
      <c r="C60" s="22">
        <f>J60-'[1]11(全市) '!J60</f>
        <v>1298</v>
      </c>
      <c r="D60" s="21">
        <f t="shared" si="7"/>
        <v>-58</v>
      </c>
      <c r="E60" s="23">
        <f t="shared" si="8"/>
        <v>-4.46841294298921</v>
      </c>
      <c r="F60" s="21">
        <v>8000</v>
      </c>
      <c r="G60" s="54">
        <v>4678</v>
      </c>
      <c r="H60" s="55">
        <v>5918</v>
      </c>
      <c r="I60" s="109">
        <f t="shared" si="9"/>
        <v>73.975</v>
      </c>
      <c r="J60" s="110">
        <v>6635</v>
      </c>
      <c r="K60" s="111">
        <f t="shared" si="10"/>
        <v>-717</v>
      </c>
      <c r="L60" s="112">
        <f t="shared" si="11"/>
        <v>-10.8063300678222</v>
      </c>
    </row>
    <row r="61" s="1" customFormat="1" ht="24" customHeight="1" spans="1:12">
      <c r="A61" s="107" t="s">
        <v>61</v>
      </c>
      <c r="B61" s="21">
        <f t="shared" si="6"/>
        <v>0</v>
      </c>
      <c r="C61" s="22">
        <f>J61-'[1]11(全市) '!J61</f>
        <v>0</v>
      </c>
      <c r="D61" s="21">
        <f t="shared" si="7"/>
        <v>0</v>
      </c>
      <c r="E61" s="23">
        <f t="shared" si="8"/>
        <v>0</v>
      </c>
      <c r="F61" s="21"/>
      <c r="G61" s="54">
        <v>100</v>
      </c>
      <c r="H61" s="55">
        <v>100</v>
      </c>
      <c r="I61" s="109">
        <f t="shared" si="9"/>
        <v>0</v>
      </c>
      <c r="J61" s="110">
        <v>0</v>
      </c>
      <c r="K61" s="111">
        <f t="shared" si="10"/>
        <v>100</v>
      </c>
      <c r="L61" s="112">
        <f t="shared" si="11"/>
        <v>0</v>
      </c>
    </row>
    <row r="62" s="1" customFormat="1" ht="24" customHeight="1" spans="1:12">
      <c r="A62" s="108" t="s">
        <v>62</v>
      </c>
      <c r="B62" s="21">
        <f t="shared" si="6"/>
        <v>4208</v>
      </c>
      <c r="C62" s="22">
        <f>J62-'[1]11(全市) '!J62</f>
        <v>-1465</v>
      </c>
      <c r="D62" s="21">
        <f t="shared" si="7"/>
        <v>5673</v>
      </c>
      <c r="E62" s="23">
        <f t="shared" si="8"/>
        <v>0</v>
      </c>
      <c r="F62" s="21">
        <v>25000</v>
      </c>
      <c r="G62" s="54">
        <v>20259</v>
      </c>
      <c r="H62" s="55">
        <v>24467</v>
      </c>
      <c r="I62" s="109">
        <f t="shared" si="9"/>
        <v>97.868</v>
      </c>
      <c r="J62" s="110">
        <v>15980</v>
      </c>
      <c r="K62" s="111">
        <f t="shared" si="10"/>
        <v>8487</v>
      </c>
      <c r="L62" s="112">
        <f t="shared" si="11"/>
        <v>53.1101376720901</v>
      </c>
    </row>
    <row r="63" s="1" customFormat="1" ht="24" customHeight="1" spans="1:12">
      <c r="A63" s="114" t="s">
        <v>63</v>
      </c>
      <c r="B63" s="21">
        <f t="shared" si="6"/>
        <v>5285</v>
      </c>
      <c r="C63" s="22">
        <f>J63-'[1]11(全市) '!J63</f>
        <v>1442</v>
      </c>
      <c r="D63" s="21">
        <f t="shared" si="7"/>
        <v>3843</v>
      </c>
      <c r="E63" s="23">
        <f t="shared" si="8"/>
        <v>266.504854368932</v>
      </c>
      <c r="F63" s="21">
        <v>30000</v>
      </c>
      <c r="G63" s="54">
        <v>28095</v>
      </c>
      <c r="H63" s="55">
        <v>33380</v>
      </c>
      <c r="I63" s="109">
        <f t="shared" si="9"/>
        <v>111.266666666667</v>
      </c>
      <c r="J63" s="110">
        <v>24578</v>
      </c>
      <c r="K63" s="111">
        <f t="shared" si="10"/>
        <v>8802</v>
      </c>
      <c r="L63" s="112">
        <f t="shared" si="11"/>
        <v>35.8125152575474</v>
      </c>
    </row>
    <row r="64" s="1" customFormat="1" ht="24" customHeight="1" spans="1:12">
      <c r="A64" s="114" t="s">
        <v>64</v>
      </c>
      <c r="B64" s="21">
        <f t="shared" si="6"/>
        <v>616</v>
      </c>
      <c r="C64" s="22">
        <f>J64-'[1]11(全市) '!J64</f>
        <v>332</v>
      </c>
      <c r="D64" s="21">
        <f t="shared" si="7"/>
        <v>284</v>
      </c>
      <c r="E64" s="23">
        <f t="shared" si="8"/>
        <v>85.5421686746988</v>
      </c>
      <c r="F64" s="21">
        <v>15000</v>
      </c>
      <c r="G64" s="54">
        <v>10953</v>
      </c>
      <c r="H64" s="55">
        <v>11569</v>
      </c>
      <c r="I64" s="109">
        <f t="shared" si="9"/>
        <v>77.1266666666667</v>
      </c>
      <c r="J64" s="110">
        <v>9462</v>
      </c>
      <c r="K64" s="111">
        <f t="shared" si="10"/>
        <v>2107</v>
      </c>
      <c r="L64" s="112">
        <f t="shared" si="11"/>
        <v>22.2680194462059</v>
      </c>
    </row>
    <row r="65" s="1" customFormat="1" ht="24" customHeight="1" spans="1:12">
      <c r="A65" s="107" t="s">
        <v>65</v>
      </c>
      <c r="B65" s="21">
        <f t="shared" si="6"/>
        <v>1089</v>
      </c>
      <c r="C65" s="22">
        <f>J65-'[1]11(全市) '!J65</f>
        <v>15</v>
      </c>
      <c r="D65" s="21">
        <f t="shared" si="7"/>
        <v>1074</v>
      </c>
      <c r="E65" s="23">
        <f t="shared" si="8"/>
        <v>7160</v>
      </c>
      <c r="F65" s="21">
        <v>10000</v>
      </c>
      <c r="G65" s="54">
        <v>18616</v>
      </c>
      <c r="H65" s="55">
        <v>19705</v>
      </c>
      <c r="I65" s="109">
        <f t="shared" si="9"/>
        <v>197.05</v>
      </c>
      <c r="J65" s="110">
        <v>8722</v>
      </c>
      <c r="K65" s="111">
        <f t="shared" si="10"/>
        <v>10983</v>
      </c>
      <c r="L65" s="112">
        <f t="shared" si="11"/>
        <v>125.922953451043</v>
      </c>
    </row>
    <row r="66" s="1" customFormat="1" ht="24" customHeight="1" spans="1:12">
      <c r="A66" s="107" t="s">
        <v>66</v>
      </c>
      <c r="B66" s="21">
        <f t="shared" si="6"/>
        <v>-15781</v>
      </c>
      <c r="C66" s="22">
        <f>J66-'[1]11(全市) '!J66</f>
        <v>-21541</v>
      </c>
      <c r="D66" s="21">
        <f t="shared" si="7"/>
        <v>5760</v>
      </c>
      <c r="E66" s="23">
        <f t="shared" si="8"/>
        <v>0</v>
      </c>
      <c r="F66" s="21">
        <v>4538</v>
      </c>
      <c r="G66" s="54">
        <v>23457</v>
      </c>
      <c r="H66" s="55">
        <v>7676</v>
      </c>
      <c r="I66" s="109">
        <f t="shared" si="9"/>
        <v>169.14940502424</v>
      </c>
      <c r="J66" s="110">
        <v>7956</v>
      </c>
      <c r="K66" s="111">
        <f t="shared" si="10"/>
        <v>-280</v>
      </c>
      <c r="L66" s="112">
        <f t="shared" si="11"/>
        <v>-3.51935646053293</v>
      </c>
    </row>
    <row r="67" s="1" customFormat="1" ht="24" customHeight="1" spans="1:12">
      <c r="A67" s="107" t="s">
        <v>67</v>
      </c>
      <c r="B67" s="21">
        <f t="shared" si="6"/>
        <v>2456</v>
      </c>
      <c r="C67" s="22">
        <f>J67-'[1]11(全市) '!J67</f>
        <v>1381</v>
      </c>
      <c r="D67" s="21">
        <f t="shared" si="7"/>
        <v>1075</v>
      </c>
      <c r="E67" s="23">
        <f t="shared" si="8"/>
        <v>77.8421433743664</v>
      </c>
      <c r="F67" s="21">
        <v>23500</v>
      </c>
      <c r="G67" s="54">
        <v>20573</v>
      </c>
      <c r="H67" s="55">
        <v>23029</v>
      </c>
      <c r="I67" s="109">
        <f t="shared" si="9"/>
        <v>97.9957446808511</v>
      </c>
      <c r="J67" s="110">
        <v>20054</v>
      </c>
      <c r="K67" s="111">
        <f t="shared" si="10"/>
        <v>2975</v>
      </c>
      <c r="L67" s="112">
        <f t="shared" si="11"/>
        <v>14.8349456467538</v>
      </c>
    </row>
    <row r="68" ht="24" customHeight="1" spans="1:12">
      <c r="A68" s="107" t="s">
        <v>68</v>
      </c>
      <c r="B68" s="21">
        <f t="shared" si="6"/>
        <v>134</v>
      </c>
      <c r="C68" s="22">
        <f>J68-'[1]11(全市) '!J68</f>
        <v>10</v>
      </c>
      <c r="D68" s="21">
        <f t="shared" si="7"/>
        <v>124</v>
      </c>
      <c r="E68" s="23">
        <f t="shared" si="8"/>
        <v>1240</v>
      </c>
      <c r="F68" s="21">
        <v>500</v>
      </c>
      <c r="G68" s="54">
        <v>43</v>
      </c>
      <c r="H68" s="55">
        <v>177</v>
      </c>
      <c r="I68" s="109">
        <f t="shared" si="9"/>
        <v>35.4</v>
      </c>
      <c r="J68" s="110">
        <v>411</v>
      </c>
      <c r="K68" s="111">
        <f t="shared" si="10"/>
        <v>-234</v>
      </c>
      <c r="L68" s="112">
        <f t="shared" si="11"/>
        <v>-56.9343065693431</v>
      </c>
    </row>
    <row r="69" ht="24" customHeight="1" spans="1:12">
      <c r="A69" s="107" t="s">
        <v>69</v>
      </c>
      <c r="B69" s="21">
        <f t="shared" si="6"/>
        <v>0</v>
      </c>
      <c r="C69" s="22">
        <f>J69-'[1]11(全市) '!J69</f>
        <v>0</v>
      </c>
      <c r="D69" s="21">
        <f t="shared" si="7"/>
        <v>0</v>
      </c>
      <c r="E69" s="23">
        <f t="shared" si="8"/>
        <v>0</v>
      </c>
      <c r="F69" s="21"/>
      <c r="G69" s="54">
        <v>0</v>
      </c>
      <c r="H69" s="55">
        <v>0</v>
      </c>
      <c r="I69" s="109">
        <f t="shared" si="9"/>
        <v>0</v>
      </c>
      <c r="J69" s="110">
        <v>300</v>
      </c>
      <c r="K69" s="111">
        <f t="shared" si="10"/>
        <v>-300</v>
      </c>
      <c r="L69" s="112">
        <f t="shared" si="11"/>
        <v>-100</v>
      </c>
    </row>
    <row r="70" ht="24" customHeight="1" spans="1:12">
      <c r="A70" s="113" t="s">
        <v>70</v>
      </c>
      <c r="B70" s="21">
        <f t="shared" si="6"/>
        <v>268893</v>
      </c>
      <c r="C70" s="22">
        <f>J70-'[1]11(全市) '!J70</f>
        <v>470843</v>
      </c>
      <c r="D70" s="21">
        <f t="shared" si="7"/>
        <v>-201950</v>
      </c>
      <c r="E70" s="23">
        <f t="shared" si="8"/>
        <v>-42.8911548010696</v>
      </c>
      <c r="F70" s="21">
        <v>2700641</v>
      </c>
      <c r="G70" s="54">
        <v>2395455</v>
      </c>
      <c r="H70" s="55">
        <v>2664348</v>
      </c>
      <c r="I70" s="109">
        <f t="shared" si="9"/>
        <v>98.6561338585913</v>
      </c>
      <c r="J70" s="110">
        <v>2789335</v>
      </c>
      <c r="K70" s="111">
        <f t="shared" si="10"/>
        <v>-124987</v>
      </c>
      <c r="L70" s="112">
        <f t="shared" si="11"/>
        <v>-4.48088881400047</v>
      </c>
    </row>
    <row r="71" s="27" customFormat="1" ht="22" customHeight="1" spans="1:7">
      <c r="A71" s="26" t="s">
        <v>45</v>
      </c>
      <c r="G71" s="3"/>
    </row>
  </sheetData>
  <mergeCells count="38">
    <mergeCell ref="D3:E3"/>
    <mergeCell ref="K3:L3"/>
    <mergeCell ref="D4:E4"/>
    <mergeCell ref="K4:L4"/>
    <mergeCell ref="B5:E5"/>
    <mergeCell ref="G5:L5"/>
    <mergeCell ref="D42:E42"/>
    <mergeCell ref="K42:L42"/>
    <mergeCell ref="D43:E43"/>
    <mergeCell ref="K43:L43"/>
    <mergeCell ref="B44:E44"/>
    <mergeCell ref="G44:L44"/>
    <mergeCell ref="A5:A7"/>
    <mergeCell ref="A44:A46"/>
    <mergeCell ref="B6:B7"/>
    <mergeCell ref="B45:B46"/>
    <mergeCell ref="C6:C7"/>
    <mergeCell ref="C45:C46"/>
    <mergeCell ref="D6:D7"/>
    <mergeCell ref="D45:D46"/>
    <mergeCell ref="E6:E7"/>
    <mergeCell ref="E45:E46"/>
    <mergeCell ref="F5:F7"/>
    <mergeCell ref="F44:F46"/>
    <mergeCell ref="G6:G7"/>
    <mergeCell ref="G45:G46"/>
    <mergeCell ref="H6:H7"/>
    <mergeCell ref="H45:H46"/>
    <mergeCell ref="I6:I7"/>
    <mergeCell ref="I45:I46"/>
    <mergeCell ref="J6:J7"/>
    <mergeCell ref="J45:J46"/>
    <mergeCell ref="K6:K7"/>
    <mergeCell ref="K45:K46"/>
    <mergeCell ref="L6:L7"/>
    <mergeCell ref="L45:L46"/>
    <mergeCell ref="A1:L2"/>
    <mergeCell ref="A40:L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opLeftCell="A31" workbookViewId="0">
      <selection activeCell="A1" sqref="$A1:$XFD1048576"/>
    </sheetView>
  </sheetViews>
  <sheetFormatPr defaultColWidth="9.45833333333333" defaultRowHeight="14.25"/>
  <cols>
    <col min="1" max="1" width="40.5" style="3" customWidth="1"/>
    <col min="2" max="2" width="11.8666666666667" style="3" customWidth="1"/>
    <col min="3" max="3" width="11.5916666666667" style="3" customWidth="1"/>
    <col min="4" max="4" width="11.5916666666667" style="4" customWidth="1"/>
    <col min="5" max="5" width="11.0416666666667" style="5" customWidth="1"/>
    <col min="6" max="7" width="10.775" style="6" customWidth="1"/>
    <col min="8" max="8" width="10.6333333333333" style="3" hidden="1" customWidth="1"/>
    <col min="9" max="9" width="10.3666666666667" style="3" customWidth="1"/>
    <col min="10" max="10" width="10.3666666666667" style="43" customWidth="1"/>
    <col min="11" max="11" width="10.775" style="4" customWidth="1"/>
    <col min="12" max="12" width="9.81666666666667" style="3"/>
    <col min="13" max="13" width="11.8666666666667" style="5" customWidth="1"/>
    <col min="14" max="14" width="10.775" style="1" hidden="1" customWidth="1"/>
    <col min="15" max="33" width="9.81666666666667" style="1"/>
    <col min="34" max="16384" width="9.45833333333333" style="1"/>
  </cols>
  <sheetData>
    <row r="1" s="2" customFormat="1" ht="38.25" customHeight="1" spans="1:14">
      <c r="A1" s="67" t="s">
        <v>71</v>
      </c>
      <c r="B1" s="8"/>
      <c r="C1" s="8"/>
      <c r="D1" s="9"/>
      <c r="E1" s="10"/>
      <c r="F1" s="11"/>
      <c r="G1" s="11"/>
      <c r="H1" s="8"/>
      <c r="I1" s="8"/>
      <c r="J1" s="83"/>
      <c r="K1" s="9"/>
      <c r="L1" s="8"/>
      <c r="M1" s="10"/>
      <c r="N1" s="30"/>
    </row>
    <row r="2" s="2" customFormat="1" ht="21.75" customHeight="1" spans="1:14">
      <c r="A2" s="8"/>
      <c r="B2" s="8"/>
      <c r="C2" s="8"/>
      <c r="D2" s="9"/>
      <c r="E2" s="10"/>
      <c r="F2" s="11"/>
      <c r="G2" s="11"/>
      <c r="H2" s="8"/>
      <c r="I2" s="8"/>
      <c r="J2" s="83"/>
      <c r="K2" s="9"/>
      <c r="L2" s="8"/>
      <c r="M2" s="31" t="s">
        <v>1</v>
      </c>
      <c r="N2" s="31"/>
    </row>
    <row r="3" s="1" customFormat="1" ht="20" customHeight="1" spans="1:14">
      <c r="A3" s="1" t="s">
        <v>2</v>
      </c>
      <c r="B3" s="3"/>
      <c r="C3" s="3"/>
      <c r="D3" s="12" t="s">
        <v>3</v>
      </c>
      <c r="E3" s="12"/>
      <c r="F3" s="12"/>
      <c r="G3" s="12"/>
      <c r="H3" s="12"/>
      <c r="I3" s="32"/>
      <c r="J3" s="43"/>
      <c r="K3" s="4"/>
      <c r="L3" s="3"/>
      <c r="M3" s="33" t="s">
        <v>4</v>
      </c>
      <c r="N3" s="34" t="s">
        <v>3</v>
      </c>
    </row>
    <row r="4" s="1" customFormat="1" ht="16" customHeight="1" spans="1:14">
      <c r="A4" s="68" t="s">
        <v>5</v>
      </c>
      <c r="B4" s="69" t="s">
        <v>6</v>
      </c>
      <c r="C4" s="70"/>
      <c r="D4" s="70"/>
      <c r="E4" s="71"/>
      <c r="F4" s="72" t="s">
        <v>7</v>
      </c>
      <c r="G4" s="72" t="s">
        <v>72</v>
      </c>
      <c r="H4" s="69" t="s">
        <v>8</v>
      </c>
      <c r="I4" s="70"/>
      <c r="J4" s="84"/>
      <c r="K4" s="70"/>
      <c r="L4" s="70"/>
      <c r="M4" s="70"/>
      <c r="N4" s="34"/>
    </row>
    <row r="5" s="1" customFormat="1" ht="16" customHeight="1" spans="1:14">
      <c r="A5" s="73"/>
      <c r="B5" s="74" t="s">
        <v>6</v>
      </c>
      <c r="C5" s="15" t="s">
        <v>9</v>
      </c>
      <c r="D5" s="15" t="s">
        <v>10</v>
      </c>
      <c r="E5" s="75" t="s">
        <v>11</v>
      </c>
      <c r="F5" s="76"/>
      <c r="G5" s="76"/>
      <c r="H5" s="74" t="s">
        <v>12</v>
      </c>
      <c r="I5" s="15" t="s">
        <v>8</v>
      </c>
      <c r="J5" s="85" t="s">
        <v>73</v>
      </c>
      <c r="K5" s="15" t="s">
        <v>14</v>
      </c>
      <c r="L5" s="15" t="s">
        <v>15</v>
      </c>
      <c r="M5" s="86" t="s">
        <v>16</v>
      </c>
      <c r="N5" s="87" t="s">
        <v>74</v>
      </c>
    </row>
    <row r="6" s="1" customFormat="1" ht="16" customHeight="1" spans="1:14">
      <c r="A6" s="77"/>
      <c r="B6" s="78"/>
      <c r="C6" s="79"/>
      <c r="D6" s="79"/>
      <c r="E6" s="80"/>
      <c r="F6" s="81"/>
      <c r="G6" s="81"/>
      <c r="H6" s="78"/>
      <c r="I6" s="79"/>
      <c r="J6" s="88"/>
      <c r="K6" s="79"/>
      <c r="L6" s="79"/>
      <c r="M6" s="89"/>
      <c r="N6" s="90"/>
    </row>
    <row r="7" s="1" customFormat="1" ht="16" customHeight="1" spans="1:14">
      <c r="A7" s="20" t="s">
        <v>75</v>
      </c>
      <c r="B7" s="21">
        <f t="shared" ref="B7:B38" si="0">I7-H7</f>
        <v>76992</v>
      </c>
      <c r="C7" s="22">
        <f>K7-'[1]11(县区)    '!J7</f>
        <v>68774</v>
      </c>
      <c r="D7" s="21">
        <f t="shared" ref="D7:D38" si="1">B7-C7</f>
        <v>8218</v>
      </c>
      <c r="E7" s="23">
        <f t="shared" ref="E7:E38" si="2">IF(C7&lt;=0,0,D7/C7*100)</f>
        <v>11.9492831593335</v>
      </c>
      <c r="F7" s="21">
        <f>SUM(F8:F14)</f>
        <v>452809</v>
      </c>
      <c r="G7" s="21">
        <f>SUM(G8:G14)</f>
        <v>452821</v>
      </c>
      <c r="H7" s="24">
        <v>383118</v>
      </c>
      <c r="I7" s="38">
        <v>460110</v>
      </c>
      <c r="J7" s="39">
        <f t="shared" ref="J7:J38" si="3">IF(G7&lt;=0,0,I7/G7*100)</f>
        <v>101.609686829895</v>
      </c>
      <c r="K7" s="38">
        <v>424477</v>
      </c>
      <c r="L7" s="21">
        <f t="shared" ref="L7:L38" si="4">I7-K7</f>
        <v>35633</v>
      </c>
      <c r="M7" s="23">
        <f t="shared" ref="M7:M38" si="5">IF(K7&lt;=0,0,L7/K7*100)</f>
        <v>8.39456554772108</v>
      </c>
      <c r="N7" s="58"/>
    </row>
    <row r="8" s="1" customFormat="1" ht="16" customHeight="1" spans="1:14">
      <c r="A8" s="21" t="s">
        <v>76</v>
      </c>
      <c r="B8" s="21">
        <f t="shared" si="0"/>
        <v>33736</v>
      </c>
      <c r="C8" s="22">
        <f>K8-'[1]11(县区)    '!J8</f>
        <v>26224</v>
      </c>
      <c r="D8" s="21">
        <f t="shared" si="1"/>
        <v>7512</v>
      </c>
      <c r="E8" s="23">
        <f t="shared" si="2"/>
        <v>28.6455155582672</v>
      </c>
      <c r="F8" s="21">
        <v>146814</v>
      </c>
      <c r="G8" s="21">
        <v>146814</v>
      </c>
      <c r="H8" s="24">
        <v>113947</v>
      </c>
      <c r="I8" s="38">
        <v>147683</v>
      </c>
      <c r="J8" s="39">
        <f t="shared" si="3"/>
        <v>100.591905404117</v>
      </c>
      <c r="K8" s="38">
        <v>139823</v>
      </c>
      <c r="L8" s="21">
        <f t="shared" si="4"/>
        <v>7860</v>
      </c>
      <c r="M8" s="23">
        <f t="shared" si="5"/>
        <v>5.62139276084764</v>
      </c>
      <c r="N8" s="42"/>
    </row>
    <row r="9" s="1" customFormat="1" ht="16" customHeight="1" spans="1:14">
      <c r="A9" s="21" t="s">
        <v>77</v>
      </c>
      <c r="B9" s="21">
        <f t="shared" si="0"/>
        <v>15072</v>
      </c>
      <c r="C9" s="22">
        <f>K9-'[1]11(县区)    '!J9</f>
        <v>15571</v>
      </c>
      <c r="D9" s="21">
        <f t="shared" si="1"/>
        <v>-499</v>
      </c>
      <c r="E9" s="23">
        <f t="shared" si="2"/>
        <v>-3.20467535803738</v>
      </c>
      <c r="F9" s="21">
        <v>66869</v>
      </c>
      <c r="G9" s="21">
        <v>66869</v>
      </c>
      <c r="H9" s="24">
        <v>52278</v>
      </c>
      <c r="I9" s="38">
        <v>67350</v>
      </c>
      <c r="J9" s="39">
        <f t="shared" si="3"/>
        <v>100.71931687329</v>
      </c>
      <c r="K9" s="38">
        <v>63682</v>
      </c>
      <c r="L9" s="21">
        <f t="shared" si="4"/>
        <v>3668</v>
      </c>
      <c r="M9" s="23">
        <f t="shared" si="5"/>
        <v>5.75986935083697</v>
      </c>
      <c r="N9" s="42"/>
    </row>
    <row r="10" s="1" customFormat="1" ht="16" customHeight="1" spans="1:14">
      <c r="A10" s="25" t="s">
        <v>78</v>
      </c>
      <c r="B10" s="21">
        <f t="shared" si="0"/>
        <v>1207</v>
      </c>
      <c r="C10" s="22">
        <f>K10-'[1]11(县区)    '!J10</f>
        <v>3461</v>
      </c>
      <c r="D10" s="21">
        <f t="shared" si="1"/>
        <v>-2254</v>
      </c>
      <c r="E10" s="23">
        <f t="shared" si="2"/>
        <v>-65.1256862178561</v>
      </c>
      <c r="F10" s="21">
        <v>8268</v>
      </c>
      <c r="G10" s="21">
        <v>8280</v>
      </c>
      <c r="H10" s="24">
        <v>7085</v>
      </c>
      <c r="I10" s="38">
        <v>8292</v>
      </c>
      <c r="J10" s="39">
        <f t="shared" si="3"/>
        <v>100.144927536232</v>
      </c>
      <c r="K10" s="38">
        <v>7800</v>
      </c>
      <c r="L10" s="21">
        <f t="shared" si="4"/>
        <v>492</v>
      </c>
      <c r="M10" s="23">
        <f t="shared" si="5"/>
        <v>6.30769230769231</v>
      </c>
      <c r="N10" s="42"/>
    </row>
    <row r="11" s="1" customFormat="1" ht="16" customHeight="1" spans="1:14">
      <c r="A11" s="25" t="s">
        <v>79</v>
      </c>
      <c r="B11" s="21">
        <f t="shared" si="0"/>
        <v>90</v>
      </c>
      <c r="C11" s="22">
        <f>K11-'[1]11(县区)    '!J11</f>
        <v>496</v>
      </c>
      <c r="D11" s="21">
        <f t="shared" si="1"/>
        <v>-406</v>
      </c>
      <c r="E11" s="23">
        <f t="shared" si="2"/>
        <v>-81.8548387096774</v>
      </c>
      <c r="F11" s="21">
        <v>2683</v>
      </c>
      <c r="G11" s="21">
        <v>2683</v>
      </c>
      <c r="H11" s="24">
        <v>5859</v>
      </c>
      <c r="I11" s="38">
        <v>5949</v>
      </c>
      <c r="J11" s="39">
        <f t="shared" si="3"/>
        <v>221.729407379799</v>
      </c>
      <c r="K11" s="38">
        <v>937</v>
      </c>
      <c r="L11" s="21">
        <f t="shared" si="4"/>
        <v>5012</v>
      </c>
      <c r="M11" s="23">
        <f t="shared" si="5"/>
        <v>534.898612593383</v>
      </c>
      <c r="N11" s="42"/>
    </row>
    <row r="12" s="1" customFormat="1" ht="16" customHeight="1" spans="1:14">
      <c r="A12" s="25" t="s">
        <v>80</v>
      </c>
      <c r="B12" s="21">
        <f t="shared" si="0"/>
        <v>8393</v>
      </c>
      <c r="C12" s="22">
        <f>K12-'[1]11(县区)    '!J12</f>
        <v>5805</v>
      </c>
      <c r="D12" s="21">
        <f t="shared" si="1"/>
        <v>2588</v>
      </c>
      <c r="E12" s="23">
        <f t="shared" si="2"/>
        <v>44.5822566752799</v>
      </c>
      <c r="F12" s="21">
        <v>104125</v>
      </c>
      <c r="G12" s="21">
        <v>104125</v>
      </c>
      <c r="H12" s="24">
        <v>97934</v>
      </c>
      <c r="I12" s="38">
        <v>106327</v>
      </c>
      <c r="J12" s="39">
        <f t="shared" si="3"/>
        <v>102.114765906363</v>
      </c>
      <c r="K12" s="38">
        <v>96412</v>
      </c>
      <c r="L12" s="21">
        <f t="shared" si="4"/>
        <v>9915</v>
      </c>
      <c r="M12" s="23">
        <f t="shared" si="5"/>
        <v>10.2839895448699</v>
      </c>
      <c r="N12" s="42"/>
    </row>
    <row r="13" s="1" customFormat="1" ht="16" customHeight="1" spans="1:14">
      <c r="A13" s="25" t="s">
        <v>81</v>
      </c>
      <c r="B13" s="21">
        <f t="shared" si="0"/>
        <v>5639</v>
      </c>
      <c r="C13" s="22">
        <f>K13-'[1]11(县区)    '!J13</f>
        <v>6394</v>
      </c>
      <c r="D13" s="21">
        <f t="shared" si="1"/>
        <v>-755</v>
      </c>
      <c r="E13" s="23">
        <f t="shared" si="2"/>
        <v>-11.8079449483891</v>
      </c>
      <c r="F13" s="21">
        <v>37350</v>
      </c>
      <c r="G13" s="21">
        <v>37350</v>
      </c>
      <c r="H13" s="24">
        <v>32081</v>
      </c>
      <c r="I13" s="38">
        <v>37720</v>
      </c>
      <c r="J13" s="39">
        <f t="shared" si="3"/>
        <v>100.9906291834</v>
      </c>
      <c r="K13" s="38">
        <v>35568</v>
      </c>
      <c r="L13" s="21">
        <f t="shared" si="4"/>
        <v>2152</v>
      </c>
      <c r="M13" s="23">
        <f t="shared" si="5"/>
        <v>6.05038236617184</v>
      </c>
      <c r="N13" s="42"/>
    </row>
    <row r="14" s="1" customFormat="1" ht="16" customHeight="1" spans="1:14">
      <c r="A14" s="25" t="s">
        <v>82</v>
      </c>
      <c r="B14" s="21">
        <f t="shared" si="0"/>
        <v>12855</v>
      </c>
      <c r="C14" s="22">
        <f>K14-'[1]11(县区)    '!J14</f>
        <v>10823</v>
      </c>
      <c r="D14" s="21">
        <f t="shared" si="1"/>
        <v>2032</v>
      </c>
      <c r="E14" s="23">
        <f t="shared" si="2"/>
        <v>18.7748313776217</v>
      </c>
      <c r="F14" s="21">
        <v>86700</v>
      </c>
      <c r="G14" s="21">
        <v>86700</v>
      </c>
      <c r="H14" s="24">
        <v>73934</v>
      </c>
      <c r="I14" s="38">
        <v>86789</v>
      </c>
      <c r="J14" s="39">
        <f t="shared" si="3"/>
        <v>100.102652825836</v>
      </c>
      <c r="K14" s="38">
        <v>80255</v>
      </c>
      <c r="L14" s="21">
        <f t="shared" si="4"/>
        <v>6534</v>
      </c>
      <c r="M14" s="23">
        <f t="shared" si="5"/>
        <v>8.14154881315806</v>
      </c>
      <c r="N14" s="42"/>
    </row>
    <row r="15" s="1" customFormat="1" ht="16" customHeight="1" spans="1:14">
      <c r="A15" s="115" t="s">
        <v>83</v>
      </c>
      <c r="B15" s="21">
        <f t="shared" si="0"/>
        <v>33748</v>
      </c>
      <c r="C15" s="22">
        <f>K15-'[1]11(县区)    '!J15</f>
        <v>29825</v>
      </c>
      <c r="D15" s="21">
        <f t="shared" si="1"/>
        <v>3923</v>
      </c>
      <c r="E15" s="23">
        <f t="shared" si="2"/>
        <v>13.1533948030176</v>
      </c>
      <c r="F15" s="21">
        <f>SUM(F16:F22)</f>
        <v>284847</v>
      </c>
      <c r="G15" s="21">
        <f>SUM(G16:G22)</f>
        <v>284113</v>
      </c>
      <c r="H15" s="24">
        <v>237743</v>
      </c>
      <c r="I15" s="38">
        <v>271491</v>
      </c>
      <c r="J15" s="39">
        <f t="shared" si="3"/>
        <v>95.5574014564627</v>
      </c>
      <c r="K15" s="38">
        <v>260941</v>
      </c>
      <c r="L15" s="21">
        <f t="shared" si="4"/>
        <v>10550</v>
      </c>
      <c r="M15" s="23">
        <f t="shared" si="5"/>
        <v>4.04305954219536</v>
      </c>
      <c r="N15" s="42"/>
    </row>
    <row r="16" s="1" customFormat="1" ht="16" customHeight="1" spans="1:14">
      <c r="A16" s="21" t="s">
        <v>76</v>
      </c>
      <c r="B16" s="21">
        <f t="shared" si="0"/>
        <v>9347</v>
      </c>
      <c r="C16" s="22">
        <f>K16-'[1]11(县区)    '!J16</f>
        <v>10844</v>
      </c>
      <c r="D16" s="21">
        <f t="shared" si="1"/>
        <v>-1497</v>
      </c>
      <c r="E16" s="23">
        <f t="shared" si="2"/>
        <v>-13.8048690520103</v>
      </c>
      <c r="F16" s="21">
        <v>81968</v>
      </c>
      <c r="G16" s="21">
        <v>81968</v>
      </c>
      <c r="H16" s="24">
        <v>71175</v>
      </c>
      <c r="I16" s="38">
        <v>80522</v>
      </c>
      <c r="J16" s="39">
        <f t="shared" si="3"/>
        <v>98.2358969353894</v>
      </c>
      <c r="K16" s="38">
        <v>78065</v>
      </c>
      <c r="L16" s="21">
        <f t="shared" si="4"/>
        <v>2457</v>
      </c>
      <c r="M16" s="23">
        <f t="shared" si="5"/>
        <v>3.1473771856786</v>
      </c>
      <c r="N16" s="42"/>
    </row>
    <row r="17" s="1" customFormat="1" ht="16" customHeight="1" spans="1:14">
      <c r="A17" s="21" t="s">
        <v>77</v>
      </c>
      <c r="B17" s="21">
        <f t="shared" si="0"/>
        <v>5717</v>
      </c>
      <c r="C17" s="22">
        <f>K17-'[1]11(县区)    '!J17</f>
        <v>6672</v>
      </c>
      <c r="D17" s="21">
        <f t="shared" si="1"/>
        <v>-955</v>
      </c>
      <c r="E17" s="23">
        <f t="shared" si="2"/>
        <v>-14.3135491606715</v>
      </c>
      <c r="F17" s="21">
        <v>44531</v>
      </c>
      <c r="G17" s="21">
        <v>44531</v>
      </c>
      <c r="H17" s="24">
        <v>37241</v>
      </c>
      <c r="I17" s="38">
        <v>42958</v>
      </c>
      <c r="J17" s="39">
        <f t="shared" si="3"/>
        <v>96.4676292919539</v>
      </c>
      <c r="K17" s="38">
        <v>42409</v>
      </c>
      <c r="L17" s="21">
        <f t="shared" si="4"/>
        <v>549</v>
      </c>
      <c r="M17" s="23">
        <f t="shared" si="5"/>
        <v>1.29453653705581</v>
      </c>
      <c r="N17" s="42"/>
    </row>
    <row r="18" s="1" customFormat="1" ht="16" customHeight="1" spans="1:14">
      <c r="A18" s="25" t="s">
        <v>78</v>
      </c>
      <c r="B18" s="21">
        <f t="shared" si="0"/>
        <v>326</v>
      </c>
      <c r="C18" s="22">
        <f>K18-'[1]11(县区)    '!J18</f>
        <v>381</v>
      </c>
      <c r="D18" s="21">
        <f t="shared" si="1"/>
        <v>-55</v>
      </c>
      <c r="E18" s="23">
        <f t="shared" si="2"/>
        <v>-14.4356955380577</v>
      </c>
      <c r="F18" s="21">
        <v>4116</v>
      </c>
      <c r="G18" s="21">
        <v>3382</v>
      </c>
      <c r="H18" s="24">
        <v>3068</v>
      </c>
      <c r="I18" s="38">
        <v>3394</v>
      </c>
      <c r="J18" s="39">
        <f t="shared" si="3"/>
        <v>100.354819633353</v>
      </c>
      <c r="K18" s="38">
        <v>3430</v>
      </c>
      <c r="L18" s="21">
        <f t="shared" si="4"/>
        <v>-36</v>
      </c>
      <c r="M18" s="23">
        <f t="shared" si="5"/>
        <v>-1.04956268221574</v>
      </c>
      <c r="N18" s="42"/>
    </row>
    <row r="19" s="1" customFormat="1" ht="16" customHeight="1" spans="1:14">
      <c r="A19" s="25" t="s">
        <v>79</v>
      </c>
      <c r="B19" s="21">
        <f t="shared" si="0"/>
        <v>85</v>
      </c>
      <c r="C19" s="22">
        <f>K19-'[1]11(县区)    '!J19</f>
        <v>69</v>
      </c>
      <c r="D19" s="21">
        <f t="shared" si="1"/>
        <v>16</v>
      </c>
      <c r="E19" s="23">
        <f t="shared" si="2"/>
        <v>23.1884057971014</v>
      </c>
      <c r="F19" s="21">
        <v>183</v>
      </c>
      <c r="G19" s="21">
        <v>183</v>
      </c>
      <c r="H19" s="24">
        <v>180</v>
      </c>
      <c r="I19" s="38">
        <v>265</v>
      </c>
      <c r="J19" s="39">
        <f t="shared" si="3"/>
        <v>144.808743169399</v>
      </c>
      <c r="K19" s="38">
        <v>172</v>
      </c>
      <c r="L19" s="21">
        <f t="shared" si="4"/>
        <v>93</v>
      </c>
      <c r="M19" s="23">
        <f t="shared" si="5"/>
        <v>54.0697674418605</v>
      </c>
      <c r="N19" s="42"/>
    </row>
    <row r="20" s="1" customFormat="1" ht="16" customHeight="1" spans="1:14">
      <c r="A20" s="25" t="s">
        <v>80</v>
      </c>
      <c r="B20" s="21">
        <f t="shared" si="0"/>
        <v>7624</v>
      </c>
      <c r="C20" s="22">
        <f>K20-'[1]11(县区)    '!J20</f>
        <v>5205</v>
      </c>
      <c r="D20" s="21">
        <f t="shared" si="1"/>
        <v>2419</v>
      </c>
      <c r="E20" s="23">
        <f t="shared" si="2"/>
        <v>46.4745437079731</v>
      </c>
      <c r="F20" s="21">
        <v>77764</v>
      </c>
      <c r="G20" s="21">
        <v>77764</v>
      </c>
      <c r="H20" s="24">
        <v>67098</v>
      </c>
      <c r="I20" s="38">
        <v>74722</v>
      </c>
      <c r="J20" s="39">
        <f t="shared" si="3"/>
        <v>96.0881641890849</v>
      </c>
      <c r="K20" s="38">
        <v>70058</v>
      </c>
      <c r="L20" s="21">
        <f t="shared" si="4"/>
        <v>4664</v>
      </c>
      <c r="M20" s="23">
        <f t="shared" si="5"/>
        <v>6.65734106026435</v>
      </c>
      <c r="N20" s="42"/>
    </row>
    <row r="21" s="1" customFormat="1" ht="16" customHeight="1" spans="1:14">
      <c r="A21" s="25" t="s">
        <v>81</v>
      </c>
      <c r="B21" s="21">
        <f t="shared" si="0"/>
        <v>4435</v>
      </c>
      <c r="C21" s="22">
        <f>K21-'[1]11(县区)    '!J21</f>
        <v>1954</v>
      </c>
      <c r="D21" s="21">
        <f t="shared" si="1"/>
        <v>2481</v>
      </c>
      <c r="E21" s="23">
        <f t="shared" si="2"/>
        <v>126.970317297851</v>
      </c>
      <c r="F21" s="21">
        <v>24280</v>
      </c>
      <c r="G21" s="21">
        <v>24280</v>
      </c>
      <c r="H21" s="24">
        <v>17510</v>
      </c>
      <c r="I21" s="38">
        <v>21945</v>
      </c>
      <c r="J21" s="39">
        <f t="shared" si="3"/>
        <v>90.3830313014827</v>
      </c>
      <c r="K21" s="38">
        <v>19908</v>
      </c>
      <c r="L21" s="21">
        <f t="shared" si="4"/>
        <v>2037</v>
      </c>
      <c r="M21" s="23">
        <f t="shared" si="5"/>
        <v>10.2320675105485</v>
      </c>
      <c r="N21" s="42"/>
    </row>
    <row r="22" s="1" customFormat="1" ht="16" customHeight="1" spans="1:14">
      <c r="A22" s="25" t="s">
        <v>82</v>
      </c>
      <c r="B22" s="21">
        <f t="shared" si="0"/>
        <v>6214</v>
      </c>
      <c r="C22" s="22">
        <f>K22-'[1]11(县区)    '!J22</f>
        <v>4700</v>
      </c>
      <c r="D22" s="21">
        <f t="shared" si="1"/>
        <v>1514</v>
      </c>
      <c r="E22" s="23">
        <f t="shared" si="2"/>
        <v>32.2127659574468</v>
      </c>
      <c r="F22" s="21">
        <v>52005</v>
      </c>
      <c r="G22" s="21">
        <v>52005</v>
      </c>
      <c r="H22" s="24">
        <v>41471</v>
      </c>
      <c r="I22" s="38">
        <v>47685</v>
      </c>
      <c r="J22" s="39">
        <f t="shared" si="3"/>
        <v>91.6931064320738</v>
      </c>
      <c r="K22" s="38">
        <v>46899</v>
      </c>
      <c r="L22" s="21">
        <f t="shared" si="4"/>
        <v>786</v>
      </c>
      <c r="M22" s="23">
        <f t="shared" si="5"/>
        <v>1.67594191773812</v>
      </c>
      <c r="N22" s="42"/>
    </row>
    <row r="23" s="1" customFormat="1" ht="16" customHeight="1" spans="1:14">
      <c r="A23" s="115" t="s">
        <v>84</v>
      </c>
      <c r="B23" s="21">
        <f t="shared" si="0"/>
        <v>43244</v>
      </c>
      <c r="C23" s="22">
        <f>K23-'[1]11(县区)    '!J23</f>
        <v>38949</v>
      </c>
      <c r="D23" s="21">
        <f t="shared" si="1"/>
        <v>4295</v>
      </c>
      <c r="E23" s="23">
        <f t="shared" si="2"/>
        <v>11.0272407507253</v>
      </c>
      <c r="F23" s="21">
        <f>SUM(F24:F30)</f>
        <v>167962</v>
      </c>
      <c r="G23" s="21">
        <f>SUM(G24:G30)</f>
        <v>168708</v>
      </c>
      <c r="H23" s="24">
        <v>145375</v>
      </c>
      <c r="I23" s="38">
        <v>188619</v>
      </c>
      <c r="J23" s="39">
        <f t="shared" si="3"/>
        <v>111.802048509851</v>
      </c>
      <c r="K23" s="38">
        <v>163536</v>
      </c>
      <c r="L23" s="21">
        <f t="shared" si="4"/>
        <v>25083</v>
      </c>
      <c r="M23" s="23">
        <f t="shared" si="5"/>
        <v>15.3379072497799</v>
      </c>
      <c r="N23" s="42"/>
    </row>
    <row r="24" s="1" customFormat="1" ht="16" customHeight="1" spans="1:14">
      <c r="A24" s="21" t="s">
        <v>76</v>
      </c>
      <c r="B24" s="21">
        <f t="shared" si="0"/>
        <v>24389</v>
      </c>
      <c r="C24" s="22">
        <f>K24-'[1]11(县区)    '!J24</f>
        <v>15380</v>
      </c>
      <c r="D24" s="21">
        <f t="shared" si="1"/>
        <v>9009</v>
      </c>
      <c r="E24" s="23">
        <f t="shared" si="2"/>
        <v>58.5760728218466</v>
      </c>
      <c r="F24" s="21">
        <v>64846</v>
      </c>
      <c r="G24" s="21">
        <v>64846</v>
      </c>
      <c r="H24" s="24">
        <v>42772</v>
      </c>
      <c r="I24" s="38">
        <v>67161</v>
      </c>
      <c r="J24" s="39">
        <f t="shared" si="3"/>
        <v>103.569996607347</v>
      </c>
      <c r="K24" s="38">
        <v>61758</v>
      </c>
      <c r="L24" s="21">
        <f t="shared" si="4"/>
        <v>5403</v>
      </c>
      <c r="M24" s="23">
        <f t="shared" si="5"/>
        <v>8.74866414067813</v>
      </c>
      <c r="N24" s="42"/>
    </row>
    <row r="25" s="1" customFormat="1" ht="16" customHeight="1" spans="1:14">
      <c r="A25" s="21" t="s">
        <v>77</v>
      </c>
      <c r="B25" s="21">
        <f t="shared" si="0"/>
        <v>9355</v>
      </c>
      <c r="C25" s="22">
        <f>K25-'[1]11(县区)    '!J25</f>
        <v>8899</v>
      </c>
      <c r="D25" s="21">
        <f t="shared" si="1"/>
        <v>456</v>
      </c>
      <c r="E25" s="23">
        <f t="shared" si="2"/>
        <v>5.12417125519721</v>
      </c>
      <c r="F25" s="21">
        <v>22338</v>
      </c>
      <c r="G25" s="21">
        <v>22338</v>
      </c>
      <c r="H25" s="24">
        <v>15037</v>
      </c>
      <c r="I25" s="38">
        <v>24392</v>
      </c>
      <c r="J25" s="39">
        <f t="shared" si="3"/>
        <v>109.195093562539</v>
      </c>
      <c r="K25" s="38">
        <v>21273</v>
      </c>
      <c r="L25" s="21">
        <f t="shared" si="4"/>
        <v>3119</v>
      </c>
      <c r="M25" s="23">
        <f t="shared" si="5"/>
        <v>14.661777840455</v>
      </c>
      <c r="N25" s="42"/>
    </row>
    <row r="26" s="1" customFormat="1" ht="16" customHeight="1" spans="1:14">
      <c r="A26" s="25" t="s">
        <v>78</v>
      </c>
      <c r="B26" s="21">
        <f t="shared" si="0"/>
        <v>881</v>
      </c>
      <c r="C26" s="22">
        <f>K26-'[1]11(县区)    '!J26</f>
        <v>3080</v>
      </c>
      <c r="D26" s="21">
        <f t="shared" si="1"/>
        <v>-2199</v>
      </c>
      <c r="E26" s="23">
        <f t="shared" si="2"/>
        <v>-71.3961038961039</v>
      </c>
      <c r="F26" s="21">
        <v>4152</v>
      </c>
      <c r="G26" s="21">
        <v>4898</v>
      </c>
      <c r="H26" s="24">
        <v>4017</v>
      </c>
      <c r="I26" s="38">
        <v>4898</v>
      </c>
      <c r="J26" s="39">
        <f t="shared" si="3"/>
        <v>100</v>
      </c>
      <c r="K26" s="38">
        <v>4370</v>
      </c>
      <c r="L26" s="21">
        <f t="shared" si="4"/>
        <v>528</v>
      </c>
      <c r="M26" s="23">
        <f t="shared" si="5"/>
        <v>12.0823798627002</v>
      </c>
      <c r="N26" s="42"/>
    </row>
    <row r="27" s="1" customFormat="1" ht="16" customHeight="1" spans="1:14">
      <c r="A27" s="25" t="s">
        <v>79</v>
      </c>
      <c r="B27" s="21">
        <f t="shared" si="0"/>
        <v>5</v>
      </c>
      <c r="C27" s="22">
        <f>K27-'[1]11(县区)    '!J27</f>
        <v>427</v>
      </c>
      <c r="D27" s="21">
        <f t="shared" si="1"/>
        <v>-422</v>
      </c>
      <c r="E27" s="23">
        <f t="shared" si="2"/>
        <v>-98.8290398126464</v>
      </c>
      <c r="F27" s="21">
        <v>2500</v>
      </c>
      <c r="G27" s="21">
        <v>2500</v>
      </c>
      <c r="H27" s="24">
        <v>5679</v>
      </c>
      <c r="I27" s="38">
        <v>5684</v>
      </c>
      <c r="J27" s="39">
        <f t="shared" si="3"/>
        <v>227.36</v>
      </c>
      <c r="K27" s="38">
        <v>765</v>
      </c>
      <c r="L27" s="21">
        <f t="shared" si="4"/>
        <v>4919</v>
      </c>
      <c r="M27" s="23">
        <f t="shared" si="5"/>
        <v>643.006535947712</v>
      </c>
      <c r="N27" s="42"/>
    </row>
    <row r="28" s="1" customFormat="1" ht="16" customHeight="1" spans="1:14">
      <c r="A28" s="25" t="s">
        <v>80</v>
      </c>
      <c r="B28" s="21">
        <f t="shared" si="0"/>
        <v>769</v>
      </c>
      <c r="C28" s="22">
        <f>K28-'[1]11(县区)    '!J28</f>
        <v>600</v>
      </c>
      <c r="D28" s="21">
        <f t="shared" si="1"/>
        <v>169</v>
      </c>
      <c r="E28" s="23">
        <f t="shared" si="2"/>
        <v>28.1666666666667</v>
      </c>
      <c r="F28" s="21">
        <v>26361</v>
      </c>
      <c r="G28" s="21">
        <v>26361</v>
      </c>
      <c r="H28" s="24">
        <v>30836</v>
      </c>
      <c r="I28" s="38">
        <v>31605</v>
      </c>
      <c r="J28" s="39">
        <f t="shared" si="3"/>
        <v>119.893023785137</v>
      </c>
      <c r="K28" s="38">
        <v>26354</v>
      </c>
      <c r="L28" s="21">
        <f t="shared" si="4"/>
        <v>5251</v>
      </c>
      <c r="M28" s="23">
        <f t="shared" si="5"/>
        <v>19.9248690900812</v>
      </c>
      <c r="N28" s="42"/>
    </row>
    <row r="29" s="1" customFormat="1" ht="16" customHeight="1" spans="1:14">
      <c r="A29" s="25" t="s">
        <v>81</v>
      </c>
      <c r="B29" s="21">
        <f t="shared" si="0"/>
        <v>1204</v>
      </c>
      <c r="C29" s="22">
        <f>K29-'[1]11(县区)    '!J29</f>
        <v>4440</v>
      </c>
      <c r="D29" s="21">
        <f t="shared" si="1"/>
        <v>-3236</v>
      </c>
      <c r="E29" s="23">
        <f t="shared" si="2"/>
        <v>-72.8828828828829</v>
      </c>
      <c r="F29" s="21">
        <v>13070</v>
      </c>
      <c r="G29" s="21">
        <v>13070</v>
      </c>
      <c r="H29" s="24">
        <v>14571</v>
      </c>
      <c r="I29" s="38">
        <v>15775</v>
      </c>
      <c r="J29" s="39">
        <f t="shared" si="3"/>
        <v>120.696250956389</v>
      </c>
      <c r="K29" s="38">
        <v>15660</v>
      </c>
      <c r="L29" s="21">
        <f t="shared" si="4"/>
        <v>115</v>
      </c>
      <c r="M29" s="23">
        <f t="shared" si="5"/>
        <v>0.734355044699872</v>
      </c>
      <c r="N29" s="42"/>
    </row>
    <row r="30" s="1" customFormat="1" ht="16" customHeight="1" spans="1:14">
      <c r="A30" s="25" t="s">
        <v>82</v>
      </c>
      <c r="B30" s="21">
        <f t="shared" si="0"/>
        <v>6641</v>
      </c>
      <c r="C30" s="22">
        <f>K30-'[1]11(县区)    '!J30</f>
        <v>6123</v>
      </c>
      <c r="D30" s="21">
        <f t="shared" si="1"/>
        <v>518</v>
      </c>
      <c r="E30" s="23">
        <f t="shared" si="2"/>
        <v>8.4599052751919</v>
      </c>
      <c r="F30" s="21">
        <v>34695</v>
      </c>
      <c r="G30" s="21">
        <v>34695</v>
      </c>
      <c r="H30" s="24">
        <v>32463</v>
      </c>
      <c r="I30" s="38">
        <v>39104</v>
      </c>
      <c r="J30" s="39">
        <f t="shared" si="3"/>
        <v>112.707882980257</v>
      </c>
      <c r="K30" s="38">
        <v>33356</v>
      </c>
      <c r="L30" s="21">
        <f t="shared" si="4"/>
        <v>5748</v>
      </c>
      <c r="M30" s="23">
        <f t="shared" si="5"/>
        <v>17.2322820482072</v>
      </c>
      <c r="N30" s="42"/>
    </row>
    <row r="31" s="1" customFormat="1" ht="16" customHeight="1" spans="1:14">
      <c r="A31" s="20" t="s">
        <v>85</v>
      </c>
      <c r="B31" s="21">
        <f t="shared" si="0"/>
        <v>268893</v>
      </c>
      <c r="C31" s="22">
        <f>K31-'[1]11(县区)    '!J31</f>
        <v>470843</v>
      </c>
      <c r="D31" s="21">
        <f t="shared" si="1"/>
        <v>-201950</v>
      </c>
      <c r="E31" s="23">
        <f t="shared" si="2"/>
        <v>-42.8911548010696</v>
      </c>
      <c r="F31" s="21">
        <f>SUM(F32:F38)</f>
        <v>2727875</v>
      </c>
      <c r="G31" s="21">
        <f>SUM(G32:G38)</f>
        <v>2587540</v>
      </c>
      <c r="H31" s="24">
        <v>2395455</v>
      </c>
      <c r="I31" s="38">
        <v>2664348</v>
      </c>
      <c r="J31" s="39">
        <f t="shared" si="3"/>
        <v>102.968379232785</v>
      </c>
      <c r="K31" s="38">
        <v>2789335</v>
      </c>
      <c r="L31" s="21">
        <f t="shared" si="4"/>
        <v>-124987</v>
      </c>
      <c r="M31" s="23">
        <f t="shared" si="5"/>
        <v>-4.48088881400047</v>
      </c>
      <c r="N31" s="42"/>
    </row>
    <row r="32" s="1" customFormat="1" ht="16" customHeight="1" spans="1:14">
      <c r="A32" s="21" t="s">
        <v>76</v>
      </c>
      <c r="B32" s="21">
        <f t="shared" si="0"/>
        <v>31737</v>
      </c>
      <c r="C32" s="22">
        <f>K32-'[1]11(县区)    '!J32</f>
        <v>155384</v>
      </c>
      <c r="D32" s="21">
        <f t="shared" si="1"/>
        <v>-123647</v>
      </c>
      <c r="E32" s="23">
        <f t="shared" si="2"/>
        <v>-79.5751171291768</v>
      </c>
      <c r="F32" s="21">
        <v>619727</v>
      </c>
      <c r="G32" s="21">
        <v>506443</v>
      </c>
      <c r="H32" s="24">
        <v>421268</v>
      </c>
      <c r="I32" s="38">
        <v>453005</v>
      </c>
      <c r="J32" s="39">
        <f t="shared" si="3"/>
        <v>89.4483683257543</v>
      </c>
      <c r="K32" s="38">
        <v>522388</v>
      </c>
      <c r="L32" s="21">
        <f t="shared" si="4"/>
        <v>-69383</v>
      </c>
      <c r="M32" s="23">
        <f t="shared" si="5"/>
        <v>-13.2818900893589</v>
      </c>
      <c r="N32" s="42"/>
    </row>
    <row r="33" s="1" customFormat="1" ht="16" customHeight="1" spans="1:14">
      <c r="A33" s="21" t="s">
        <v>77</v>
      </c>
      <c r="B33" s="21">
        <f t="shared" si="0"/>
        <v>54179</v>
      </c>
      <c r="C33" s="22">
        <f>K33-'[1]11(县区)    '!J33</f>
        <v>55981</v>
      </c>
      <c r="D33" s="21">
        <f t="shared" si="1"/>
        <v>-1802</v>
      </c>
      <c r="E33" s="23">
        <f t="shared" si="2"/>
        <v>-3.21894928636502</v>
      </c>
      <c r="F33" s="21">
        <v>262291</v>
      </c>
      <c r="G33" s="21">
        <v>308182</v>
      </c>
      <c r="H33" s="24">
        <v>249450</v>
      </c>
      <c r="I33" s="38">
        <v>303629</v>
      </c>
      <c r="J33" s="39">
        <f t="shared" si="3"/>
        <v>98.5226262403385</v>
      </c>
      <c r="K33" s="38">
        <v>259361</v>
      </c>
      <c r="L33" s="21">
        <f t="shared" si="4"/>
        <v>44268</v>
      </c>
      <c r="M33" s="23">
        <f t="shared" si="5"/>
        <v>17.0681019891194</v>
      </c>
      <c r="N33" s="42"/>
    </row>
    <row r="34" s="1" customFormat="1" ht="16" customHeight="1" spans="1:14">
      <c r="A34" s="25" t="s">
        <v>78</v>
      </c>
      <c r="B34" s="21">
        <f t="shared" si="0"/>
        <v>7662</v>
      </c>
      <c r="C34" s="22">
        <f>K34-'[1]11(县区)    '!J34</f>
        <v>16656</v>
      </c>
      <c r="D34" s="21">
        <f t="shared" si="1"/>
        <v>-8994</v>
      </c>
      <c r="E34" s="23">
        <f t="shared" si="2"/>
        <v>-53.9985590778098</v>
      </c>
      <c r="F34" s="21">
        <v>85253</v>
      </c>
      <c r="G34" s="21">
        <v>64291</v>
      </c>
      <c r="H34" s="24">
        <v>57102</v>
      </c>
      <c r="I34" s="38">
        <v>64764</v>
      </c>
      <c r="J34" s="39">
        <f t="shared" si="3"/>
        <v>100.735717285468</v>
      </c>
      <c r="K34" s="38">
        <v>63365</v>
      </c>
      <c r="L34" s="21">
        <f t="shared" si="4"/>
        <v>1399</v>
      </c>
      <c r="M34" s="23">
        <f t="shared" si="5"/>
        <v>2.2078434466977</v>
      </c>
      <c r="N34" s="42"/>
    </row>
    <row r="35" s="1" customFormat="1" ht="16" customHeight="1" spans="1:14">
      <c r="A35" s="25" t="s">
        <v>79</v>
      </c>
      <c r="B35" s="21">
        <f t="shared" si="0"/>
        <v>1691</v>
      </c>
      <c r="C35" s="22">
        <f>K35-'[1]11(县区)    '!J35</f>
        <v>2949</v>
      </c>
      <c r="D35" s="21">
        <f t="shared" si="1"/>
        <v>-1258</v>
      </c>
      <c r="E35" s="23">
        <f t="shared" si="2"/>
        <v>-42.6585283146829</v>
      </c>
      <c r="F35" s="21">
        <v>19860</v>
      </c>
      <c r="G35" s="21">
        <v>19860</v>
      </c>
      <c r="H35" s="24">
        <v>25433</v>
      </c>
      <c r="I35" s="38">
        <v>27124</v>
      </c>
      <c r="J35" s="39">
        <f t="shared" si="3"/>
        <v>136.576032225579</v>
      </c>
      <c r="K35" s="38">
        <v>18980</v>
      </c>
      <c r="L35" s="21">
        <f t="shared" si="4"/>
        <v>8144</v>
      </c>
      <c r="M35" s="23">
        <f t="shared" si="5"/>
        <v>42.9083245521602</v>
      </c>
      <c r="N35" s="42"/>
    </row>
    <row r="36" s="1" customFormat="1" ht="16" customHeight="1" spans="1:14">
      <c r="A36" s="25" t="s">
        <v>80</v>
      </c>
      <c r="B36" s="21">
        <f t="shared" si="0"/>
        <v>82693</v>
      </c>
      <c r="C36" s="22">
        <f>K36-'[1]11(县区)    '!J36</f>
        <v>105324</v>
      </c>
      <c r="D36" s="21">
        <f t="shared" si="1"/>
        <v>-22631</v>
      </c>
      <c r="E36" s="23">
        <f t="shared" si="2"/>
        <v>-21.4870304963731</v>
      </c>
      <c r="F36" s="21">
        <v>503988</v>
      </c>
      <c r="G36" s="21">
        <v>490096</v>
      </c>
      <c r="H36" s="24">
        <v>526533</v>
      </c>
      <c r="I36" s="38">
        <v>609226</v>
      </c>
      <c r="J36" s="39">
        <f t="shared" si="3"/>
        <v>124.307482615651</v>
      </c>
      <c r="K36" s="38">
        <v>694935</v>
      </c>
      <c r="L36" s="21">
        <f t="shared" si="4"/>
        <v>-85709</v>
      </c>
      <c r="M36" s="23">
        <f t="shared" si="5"/>
        <v>-12.3333836977559</v>
      </c>
      <c r="N36" s="42"/>
    </row>
    <row r="37" s="1" customFormat="1" ht="16" customHeight="1" spans="1:14">
      <c r="A37" s="25" t="s">
        <v>81</v>
      </c>
      <c r="B37" s="21">
        <f t="shared" si="0"/>
        <v>20946</v>
      </c>
      <c r="C37" s="22">
        <f>K37-'[1]11(县区)    '!J37</f>
        <v>35235</v>
      </c>
      <c r="D37" s="21">
        <f t="shared" si="1"/>
        <v>-14289</v>
      </c>
      <c r="E37" s="23">
        <f t="shared" si="2"/>
        <v>-40.5534269902086</v>
      </c>
      <c r="F37" s="21">
        <v>356421</v>
      </c>
      <c r="G37" s="21">
        <v>318333</v>
      </c>
      <c r="H37" s="24">
        <v>301509</v>
      </c>
      <c r="I37" s="38">
        <v>322455</v>
      </c>
      <c r="J37" s="39">
        <f t="shared" si="3"/>
        <v>101.294870465833</v>
      </c>
      <c r="K37" s="38">
        <v>348741</v>
      </c>
      <c r="L37" s="21">
        <f t="shared" si="4"/>
        <v>-26286</v>
      </c>
      <c r="M37" s="23">
        <f t="shared" si="5"/>
        <v>-7.53739881459306</v>
      </c>
      <c r="N37" s="42"/>
    </row>
    <row r="38" s="1" customFormat="1" ht="16" customHeight="1" spans="1:14">
      <c r="A38" s="25" t="s">
        <v>82</v>
      </c>
      <c r="B38" s="21">
        <f t="shared" si="0"/>
        <v>69985</v>
      </c>
      <c r="C38" s="22">
        <f>K38-'[1]11(县区)    '!J38</f>
        <v>99314</v>
      </c>
      <c r="D38" s="21">
        <f t="shared" si="1"/>
        <v>-29329</v>
      </c>
      <c r="E38" s="23">
        <f t="shared" si="2"/>
        <v>-29.5315866846567</v>
      </c>
      <c r="F38" s="21">
        <v>880335</v>
      </c>
      <c r="G38" s="21">
        <v>880335</v>
      </c>
      <c r="H38" s="24">
        <v>814160</v>
      </c>
      <c r="I38" s="38">
        <v>884145</v>
      </c>
      <c r="J38" s="39">
        <f t="shared" si="3"/>
        <v>100.43278979025</v>
      </c>
      <c r="K38" s="38">
        <v>881565</v>
      </c>
      <c r="L38" s="21">
        <f t="shared" si="4"/>
        <v>2580</v>
      </c>
      <c r="M38" s="23">
        <f t="shared" si="5"/>
        <v>0.292661346582498</v>
      </c>
      <c r="N38" s="42"/>
    </row>
    <row r="39" s="27" customFormat="1" spans="1:1">
      <c r="A39" s="26" t="s">
        <v>86</v>
      </c>
    </row>
    <row r="40" s="1" customFormat="1" ht="9" customHeight="1" spans="1:14">
      <c r="A40" s="28"/>
      <c r="B40" s="28"/>
      <c r="C40" s="28"/>
      <c r="D40" s="28"/>
      <c r="E40" s="28"/>
      <c r="F40" s="28"/>
      <c r="G40" s="28"/>
      <c r="H40" s="28"/>
      <c r="I40" s="28"/>
      <c r="J40" s="91"/>
      <c r="K40" s="28"/>
      <c r="L40" s="28"/>
      <c r="M40" s="28"/>
      <c r="N40" s="28"/>
    </row>
    <row r="41" s="1" customFormat="1" ht="15.75" spans="1:13">
      <c r="A41" s="29" t="s">
        <v>87</v>
      </c>
      <c r="B41" s="3"/>
      <c r="C41" s="3"/>
      <c r="D41" s="4"/>
      <c r="E41" s="5"/>
      <c r="F41" s="6"/>
      <c r="G41" s="6"/>
      <c r="H41" s="3"/>
      <c r="I41" s="3"/>
      <c r="J41" s="43"/>
      <c r="K41" s="4"/>
      <c r="L41" s="3"/>
      <c r="M41" s="5"/>
    </row>
  </sheetData>
  <mergeCells count="19">
    <mergeCell ref="M2:N2"/>
    <mergeCell ref="D3:H3"/>
    <mergeCell ref="B4:E4"/>
    <mergeCell ref="H4:M4"/>
    <mergeCell ref="A40:N40"/>
    <mergeCell ref="A4:A6"/>
    <mergeCell ref="B5:B6"/>
    <mergeCell ref="C5:C6"/>
    <mergeCell ref="D5:D6"/>
    <mergeCell ref="E5:E6"/>
    <mergeCell ref="F4:F6"/>
    <mergeCell ref="G4:G6"/>
    <mergeCell ref="H5:H6"/>
    <mergeCell ref="I5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opLeftCell="A22" workbookViewId="0">
      <selection activeCell="B5" sqref="B5:E5"/>
    </sheetView>
  </sheetViews>
  <sheetFormatPr defaultColWidth="9.45833333333333" defaultRowHeight="14.25"/>
  <cols>
    <col min="1" max="1" width="52.9083333333333" style="3" customWidth="1"/>
    <col min="2" max="2" width="11.8666666666667" style="3" customWidth="1"/>
    <col min="3" max="3" width="12.275" style="3" customWidth="1"/>
    <col min="4" max="4" width="12.4083333333333" style="4" customWidth="1"/>
    <col min="5" max="5" width="11.3166666666667" style="5" customWidth="1"/>
    <col min="6" max="6" width="11.1833333333333" style="4" customWidth="1"/>
    <col min="7" max="7" width="11.1833333333333" style="3" hidden="1" customWidth="1"/>
    <col min="8" max="8" width="11.4583333333333" style="5" customWidth="1"/>
    <col min="9" max="9" width="10.5" style="3" customWidth="1"/>
    <col min="10" max="10" width="9.81666666666667" style="4"/>
    <col min="11" max="11" width="9.81666666666667" style="3"/>
    <col min="12" max="12" width="10.775" style="5" customWidth="1"/>
    <col min="13" max="13" width="6.275" style="1" hidden="1" customWidth="1"/>
    <col min="14" max="14" width="9.95833333333333" style="1" customWidth="1"/>
    <col min="15" max="32" width="9.81666666666667" style="1"/>
    <col min="33" max="16384" width="9.45833333333333" style="1"/>
  </cols>
  <sheetData>
    <row r="1" s="1" customFormat="1" ht="28" customHeight="1" spans="1:12">
      <c r="A1" s="7" t="s">
        <v>88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28" customHeight="1" spans="1:1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30"/>
    </row>
    <row r="3" s="2" customFormat="1" ht="28" customHeight="1" spans="1:13">
      <c r="A3" s="8"/>
      <c r="B3" s="8"/>
      <c r="C3" s="8"/>
      <c r="D3" s="9"/>
      <c r="E3" s="10"/>
      <c r="F3" s="9"/>
      <c r="G3" s="8"/>
      <c r="H3" s="10"/>
      <c r="I3" s="8"/>
      <c r="J3" s="9"/>
      <c r="K3" s="31" t="s">
        <v>1</v>
      </c>
      <c r="L3" s="31"/>
      <c r="M3" s="31"/>
    </row>
    <row r="4" s="1" customFormat="1" ht="28" customHeight="1" spans="1:13">
      <c r="A4" s="1" t="s">
        <v>2</v>
      </c>
      <c r="B4" s="3"/>
      <c r="C4" s="3"/>
      <c r="D4" s="12" t="s">
        <v>3</v>
      </c>
      <c r="E4" s="12"/>
      <c r="F4" s="12"/>
      <c r="G4" s="12"/>
      <c r="H4" s="5"/>
      <c r="I4" s="3"/>
      <c r="J4" s="4"/>
      <c r="K4" s="33" t="s">
        <v>4</v>
      </c>
      <c r="L4" s="33"/>
      <c r="M4" s="34" t="s">
        <v>3</v>
      </c>
    </row>
    <row r="5" s="1" customFormat="1" ht="28" customHeight="1" spans="1:13">
      <c r="A5" s="44" t="s">
        <v>5</v>
      </c>
      <c r="B5" s="14" t="s">
        <v>6</v>
      </c>
      <c r="C5" s="14"/>
      <c r="D5" s="14"/>
      <c r="E5" s="14"/>
      <c r="F5" s="16" t="s">
        <v>7</v>
      </c>
      <c r="G5" s="14" t="s">
        <v>8</v>
      </c>
      <c r="H5" s="14"/>
      <c r="I5" s="14"/>
      <c r="J5" s="14"/>
      <c r="K5" s="14"/>
      <c r="L5" s="14"/>
      <c r="M5" s="34"/>
    </row>
    <row r="6" s="1" customFormat="1" ht="28" customHeight="1" spans="1:13">
      <c r="A6" s="44"/>
      <c r="B6" s="16" t="s">
        <v>6</v>
      </c>
      <c r="C6" s="17" t="s">
        <v>9</v>
      </c>
      <c r="D6" s="16" t="s">
        <v>10</v>
      </c>
      <c r="E6" s="18" t="s">
        <v>11</v>
      </c>
      <c r="F6" s="16"/>
      <c r="G6" s="16" t="s">
        <v>12</v>
      </c>
      <c r="H6" s="45" t="s">
        <v>8</v>
      </c>
      <c r="I6" s="18" t="s">
        <v>13</v>
      </c>
      <c r="J6" s="45" t="s">
        <v>14</v>
      </c>
      <c r="K6" s="16" t="s">
        <v>15</v>
      </c>
      <c r="L6" s="18" t="s">
        <v>16</v>
      </c>
      <c r="M6" s="57" t="s">
        <v>74</v>
      </c>
    </row>
    <row r="7" s="1" customFormat="1" ht="28" customHeight="1" spans="1:13">
      <c r="A7" s="44"/>
      <c r="B7" s="16"/>
      <c r="C7" s="17"/>
      <c r="D7" s="16"/>
      <c r="E7" s="18"/>
      <c r="F7" s="16"/>
      <c r="G7" s="16"/>
      <c r="H7" s="45"/>
      <c r="I7" s="18"/>
      <c r="J7" s="45"/>
      <c r="K7" s="16"/>
      <c r="L7" s="18"/>
      <c r="M7" s="58"/>
    </row>
    <row r="8" s="1" customFormat="1" ht="28" customHeight="1" spans="1:13">
      <c r="A8" s="46" t="s">
        <v>89</v>
      </c>
      <c r="B8" s="47">
        <f t="shared" ref="B8:B20" si="0">H8-G8</f>
        <v>0</v>
      </c>
      <c r="C8" s="48">
        <f>J8-'[2]11月(全市)  '!J8</f>
        <v>16</v>
      </c>
      <c r="D8" s="21">
        <f t="shared" ref="D8:D20" si="1">B8-C8</f>
        <v>-16</v>
      </c>
      <c r="E8" s="23">
        <f t="shared" ref="E8:E20" si="2">IF(C8&lt;=0,0,D8/C8*100)</f>
        <v>-100</v>
      </c>
      <c r="F8" s="21">
        <v>120</v>
      </c>
      <c r="G8" s="21">
        <v>44</v>
      </c>
      <c r="H8" s="49">
        <v>44</v>
      </c>
      <c r="I8" s="23">
        <f t="shared" ref="I8:I20" si="3">IF(F8&lt;=0,0,H8/F8*100)</f>
        <v>36.6666666666667</v>
      </c>
      <c r="J8" s="49">
        <v>230</v>
      </c>
      <c r="K8" s="21">
        <f t="shared" ref="K8:K20" si="4">H8-J8</f>
        <v>-186</v>
      </c>
      <c r="L8" s="59">
        <f t="shared" ref="L8:L20" si="5">IF(J8&lt;=0,0,K8/J8*100)</f>
        <v>-80.8695652173913</v>
      </c>
      <c r="M8" s="41"/>
    </row>
    <row r="9" s="1" customFormat="1" ht="28" customHeight="1" spans="1:13">
      <c r="A9" s="46" t="s">
        <v>90</v>
      </c>
      <c r="B9" s="47">
        <f t="shared" si="0"/>
        <v>1010</v>
      </c>
      <c r="C9" s="48">
        <f>J9-'[2]11月(全市)  '!J9</f>
        <v>5499</v>
      </c>
      <c r="D9" s="21">
        <f t="shared" si="1"/>
        <v>-4489</v>
      </c>
      <c r="E9" s="23">
        <f t="shared" si="2"/>
        <v>-81.6330241862157</v>
      </c>
      <c r="F9" s="21">
        <v>8192</v>
      </c>
      <c r="G9" s="21">
        <v>1156</v>
      </c>
      <c r="H9" s="49">
        <v>2166</v>
      </c>
      <c r="I9" s="23">
        <f t="shared" si="3"/>
        <v>26.4404296875</v>
      </c>
      <c r="J9" s="49">
        <v>7685</v>
      </c>
      <c r="K9" s="21">
        <f t="shared" si="4"/>
        <v>-5519</v>
      </c>
      <c r="L9" s="59">
        <f t="shared" si="5"/>
        <v>-71.8152244632401</v>
      </c>
      <c r="M9" s="41"/>
    </row>
    <row r="10" s="1" customFormat="1" ht="28" customHeight="1" spans="1:13">
      <c r="A10" s="46" t="s">
        <v>91</v>
      </c>
      <c r="B10" s="47">
        <f t="shared" si="0"/>
        <v>0</v>
      </c>
      <c r="C10" s="48">
        <f>J10-'[2]11月(全市)  '!J10</f>
        <v>1066</v>
      </c>
      <c r="D10" s="21">
        <f t="shared" si="1"/>
        <v>-1066</v>
      </c>
      <c r="E10" s="23">
        <f t="shared" si="2"/>
        <v>-100</v>
      </c>
      <c r="F10" s="21">
        <v>2703</v>
      </c>
      <c r="G10" s="21">
        <v>1828</v>
      </c>
      <c r="H10" s="49">
        <v>1828</v>
      </c>
      <c r="I10" s="23">
        <f t="shared" si="3"/>
        <v>67.6285608583056</v>
      </c>
      <c r="J10" s="49">
        <v>6237</v>
      </c>
      <c r="K10" s="21">
        <f t="shared" si="4"/>
        <v>-4409</v>
      </c>
      <c r="L10" s="59">
        <f t="shared" si="5"/>
        <v>-70.691037357704</v>
      </c>
      <c r="M10" s="41"/>
    </row>
    <row r="11" s="1" customFormat="1" ht="28" customHeight="1" spans="1:13">
      <c r="A11" s="46" t="s">
        <v>92</v>
      </c>
      <c r="B11" s="47">
        <f t="shared" si="0"/>
        <v>76104</v>
      </c>
      <c r="C11" s="48">
        <f>J11-'[2]11月(全市)  '!J11</f>
        <v>384073</v>
      </c>
      <c r="D11" s="21">
        <f t="shared" si="1"/>
        <v>-307969</v>
      </c>
      <c r="E11" s="23">
        <f t="shared" si="2"/>
        <v>-80.1850169108477</v>
      </c>
      <c r="F11" s="21">
        <v>975048</v>
      </c>
      <c r="G11" s="21">
        <v>362317</v>
      </c>
      <c r="H11" s="49">
        <v>438421</v>
      </c>
      <c r="I11" s="23">
        <f t="shared" si="3"/>
        <v>44.9640427958418</v>
      </c>
      <c r="J11" s="49">
        <v>764990</v>
      </c>
      <c r="K11" s="21">
        <f t="shared" si="4"/>
        <v>-326569</v>
      </c>
      <c r="L11" s="59">
        <f t="shared" si="5"/>
        <v>-42.6893162002118</v>
      </c>
      <c r="M11" s="41"/>
    </row>
    <row r="12" s="1" customFormat="1" ht="28" customHeight="1" spans="1:13">
      <c r="A12" s="46" t="s">
        <v>93</v>
      </c>
      <c r="B12" s="47">
        <f t="shared" si="0"/>
        <v>589</v>
      </c>
      <c r="C12" s="48">
        <f>J12-'[2]11月(全市)  '!J12</f>
        <v>544</v>
      </c>
      <c r="D12" s="21">
        <f t="shared" si="1"/>
        <v>45</v>
      </c>
      <c r="E12" s="23">
        <f t="shared" si="2"/>
        <v>8.27205882352941</v>
      </c>
      <c r="F12" s="21">
        <v>7131</v>
      </c>
      <c r="G12" s="21">
        <v>5182</v>
      </c>
      <c r="H12" s="49">
        <v>5771</v>
      </c>
      <c r="I12" s="23">
        <f t="shared" si="3"/>
        <v>80.9283410461366</v>
      </c>
      <c r="J12" s="49">
        <v>6327</v>
      </c>
      <c r="K12" s="21">
        <f t="shared" si="4"/>
        <v>-556</v>
      </c>
      <c r="L12" s="59">
        <f t="shared" si="5"/>
        <v>-8.78773510352458</v>
      </c>
      <c r="M12" s="41"/>
    </row>
    <row r="13" s="1" customFormat="1" ht="28" customHeight="1" spans="1:13">
      <c r="A13" s="50" t="s">
        <v>94</v>
      </c>
      <c r="B13" s="47">
        <f t="shared" si="0"/>
        <v>402</v>
      </c>
      <c r="C13" s="48">
        <f>J13-'[2]11月(全市)  '!J13</f>
        <v>376</v>
      </c>
      <c r="D13" s="21">
        <f t="shared" si="1"/>
        <v>26</v>
      </c>
      <c r="E13" s="23">
        <f t="shared" si="2"/>
        <v>6.91489361702128</v>
      </c>
      <c r="F13" s="21">
        <v>5450</v>
      </c>
      <c r="G13" s="21">
        <v>3635</v>
      </c>
      <c r="H13" s="49">
        <v>4037</v>
      </c>
      <c r="I13" s="23">
        <f t="shared" si="3"/>
        <v>74.0733944954128</v>
      </c>
      <c r="J13" s="49">
        <v>4425</v>
      </c>
      <c r="K13" s="21">
        <f t="shared" si="4"/>
        <v>-388</v>
      </c>
      <c r="L13" s="59">
        <f t="shared" si="5"/>
        <v>-8.7683615819209</v>
      </c>
      <c r="M13" s="41"/>
    </row>
    <row r="14" s="1" customFormat="1" ht="28" customHeight="1" spans="1:13">
      <c r="A14" s="50" t="s">
        <v>95</v>
      </c>
      <c r="B14" s="47">
        <f t="shared" si="0"/>
        <v>187</v>
      </c>
      <c r="C14" s="48">
        <f>J14-'[2]11月(全市)  '!J14</f>
        <v>168</v>
      </c>
      <c r="D14" s="21">
        <f t="shared" si="1"/>
        <v>19</v>
      </c>
      <c r="E14" s="23">
        <f t="shared" si="2"/>
        <v>11.3095238095238</v>
      </c>
      <c r="F14" s="21">
        <v>1681</v>
      </c>
      <c r="G14" s="21">
        <v>1547</v>
      </c>
      <c r="H14" s="49">
        <v>1734</v>
      </c>
      <c r="I14" s="23">
        <f t="shared" si="3"/>
        <v>103.152885187388</v>
      </c>
      <c r="J14" s="49">
        <v>1902</v>
      </c>
      <c r="K14" s="21">
        <f t="shared" si="4"/>
        <v>-168</v>
      </c>
      <c r="L14" s="59">
        <f t="shared" si="5"/>
        <v>-8.83280757097792</v>
      </c>
      <c r="M14" s="41"/>
    </row>
    <row r="15" s="1" customFormat="1" ht="28" customHeight="1" spans="1:13">
      <c r="A15" s="46" t="s">
        <v>96</v>
      </c>
      <c r="B15" s="47">
        <f t="shared" si="0"/>
        <v>26460</v>
      </c>
      <c r="C15" s="48">
        <f>J15-'[2]11月(全市)  '!J15</f>
        <v>18206</v>
      </c>
      <c r="D15" s="21">
        <f t="shared" si="1"/>
        <v>8254</v>
      </c>
      <c r="E15" s="23">
        <f t="shared" si="2"/>
        <v>45.3367021860925</v>
      </c>
      <c r="F15" s="21">
        <v>33531</v>
      </c>
      <c r="G15" s="21">
        <v>29638</v>
      </c>
      <c r="H15" s="49">
        <v>56098</v>
      </c>
      <c r="I15" s="23">
        <f t="shared" si="3"/>
        <v>167.301899734574</v>
      </c>
      <c r="J15" s="49">
        <v>61328</v>
      </c>
      <c r="K15" s="21">
        <f t="shared" si="4"/>
        <v>-5230</v>
      </c>
      <c r="L15" s="59">
        <f t="shared" si="5"/>
        <v>-8.52791547091051</v>
      </c>
      <c r="M15" s="41"/>
    </row>
    <row r="16" s="1" customFormat="1" ht="28" customHeight="1" spans="1:13">
      <c r="A16" s="46" t="s">
        <v>97</v>
      </c>
      <c r="B16" s="47">
        <f t="shared" si="0"/>
        <v>1697</v>
      </c>
      <c r="C16" s="48">
        <f>J16-'[2]11月(全市)  '!J16</f>
        <v>918</v>
      </c>
      <c r="D16" s="21">
        <f t="shared" si="1"/>
        <v>779</v>
      </c>
      <c r="E16" s="23">
        <f t="shared" si="2"/>
        <v>84.8583877995643</v>
      </c>
      <c r="F16" s="21">
        <v>7897</v>
      </c>
      <c r="G16" s="21">
        <v>7323</v>
      </c>
      <c r="H16" s="49">
        <v>9020</v>
      </c>
      <c r="I16" s="23">
        <f t="shared" si="3"/>
        <v>114.220590097505</v>
      </c>
      <c r="J16" s="49">
        <v>8290</v>
      </c>
      <c r="K16" s="21">
        <f t="shared" si="4"/>
        <v>730</v>
      </c>
      <c r="L16" s="59">
        <f t="shared" si="5"/>
        <v>8.80579010856454</v>
      </c>
      <c r="M16" s="41"/>
    </row>
    <row r="17" s="1" customFormat="1" ht="28" customHeight="1" spans="1:13">
      <c r="A17" s="46" t="s">
        <v>98</v>
      </c>
      <c r="B17" s="47">
        <f t="shared" si="0"/>
        <v>0</v>
      </c>
      <c r="C17" s="48">
        <f>J17-'[2]11月(全市)  '!J17</f>
        <v>24</v>
      </c>
      <c r="D17" s="21">
        <f t="shared" si="1"/>
        <v>-24</v>
      </c>
      <c r="E17" s="23">
        <f t="shared" si="2"/>
        <v>-100</v>
      </c>
      <c r="F17" s="21">
        <v>285</v>
      </c>
      <c r="G17" s="21">
        <v>79</v>
      </c>
      <c r="H17" s="49">
        <v>79</v>
      </c>
      <c r="I17" s="23">
        <f t="shared" si="3"/>
        <v>27.719298245614</v>
      </c>
      <c r="J17" s="49">
        <v>351</v>
      </c>
      <c r="K17" s="21">
        <f t="shared" si="4"/>
        <v>-272</v>
      </c>
      <c r="L17" s="59">
        <f t="shared" si="5"/>
        <v>-77.4928774928775</v>
      </c>
      <c r="M17" s="41"/>
    </row>
    <row r="18" s="1" customFormat="1" ht="28" customHeight="1" spans="1:13">
      <c r="A18" s="46" t="s">
        <v>99</v>
      </c>
      <c r="B18" s="47">
        <f t="shared" si="0"/>
        <v>4</v>
      </c>
      <c r="C18" s="48">
        <f>J18-'[2]11月(全市)  '!J18</f>
        <v>91</v>
      </c>
      <c r="D18" s="21">
        <f t="shared" si="1"/>
        <v>-87</v>
      </c>
      <c r="E18" s="23">
        <f t="shared" si="2"/>
        <v>-95.6043956043956</v>
      </c>
      <c r="F18" s="21"/>
      <c r="G18" s="21">
        <v>4</v>
      </c>
      <c r="H18" s="49">
        <v>8</v>
      </c>
      <c r="I18" s="23">
        <f t="shared" si="3"/>
        <v>0</v>
      </c>
      <c r="J18" s="49">
        <v>91</v>
      </c>
      <c r="K18" s="21">
        <f t="shared" si="4"/>
        <v>-83</v>
      </c>
      <c r="L18" s="59">
        <f t="shared" si="5"/>
        <v>-91.2087912087912</v>
      </c>
      <c r="M18" s="41"/>
    </row>
    <row r="19" s="1" customFormat="1" ht="28" customHeight="1" spans="1:13">
      <c r="A19" s="46" t="s">
        <v>100</v>
      </c>
      <c r="B19" s="47">
        <f t="shared" si="0"/>
        <v>0</v>
      </c>
      <c r="C19" s="48">
        <f>J19-'[2]11月(全市)  '!J19</f>
        <v>0</v>
      </c>
      <c r="D19" s="21">
        <f t="shared" si="1"/>
        <v>0</v>
      </c>
      <c r="E19" s="23">
        <f t="shared" si="2"/>
        <v>0</v>
      </c>
      <c r="F19" s="21"/>
      <c r="G19" s="21">
        <v>4926</v>
      </c>
      <c r="H19" s="49">
        <v>4926</v>
      </c>
      <c r="I19" s="23">
        <f t="shared" si="3"/>
        <v>0</v>
      </c>
      <c r="J19" s="49">
        <v>0</v>
      </c>
      <c r="K19" s="21">
        <f t="shared" si="4"/>
        <v>4926</v>
      </c>
      <c r="L19" s="59">
        <f t="shared" si="5"/>
        <v>0</v>
      </c>
      <c r="M19" s="41"/>
    </row>
    <row r="20" s="1" customFormat="1" ht="28" customHeight="1" spans="1:13">
      <c r="A20" s="51" t="s">
        <v>101</v>
      </c>
      <c r="B20" s="47">
        <f t="shared" si="0"/>
        <v>105864</v>
      </c>
      <c r="C20" s="48">
        <f>J20-'[2]11月(全市)  '!J20</f>
        <v>410437</v>
      </c>
      <c r="D20" s="21">
        <f t="shared" si="1"/>
        <v>-304573</v>
      </c>
      <c r="E20" s="23">
        <f t="shared" si="2"/>
        <v>-74.2070037545348</v>
      </c>
      <c r="F20" s="21">
        <v>1034907</v>
      </c>
      <c r="G20" s="21">
        <v>412497</v>
      </c>
      <c r="H20" s="49">
        <v>518361</v>
      </c>
      <c r="I20" s="23">
        <f t="shared" si="3"/>
        <v>50.0876890387252</v>
      </c>
      <c r="J20" s="49">
        <v>855529</v>
      </c>
      <c r="K20" s="21">
        <f t="shared" si="4"/>
        <v>-337168</v>
      </c>
      <c r="L20" s="59">
        <f t="shared" si="5"/>
        <v>-39.41047001329</v>
      </c>
      <c r="M20" s="41"/>
    </row>
    <row r="21" s="1" customFormat="1" ht="23" customHeight="1" spans="1:13">
      <c r="A21" s="26" t="s">
        <v>45</v>
      </c>
      <c r="B21" s="28"/>
      <c r="C21" s="28"/>
      <c r="D21" s="52"/>
      <c r="E21" s="28"/>
      <c r="F21" s="52"/>
      <c r="G21" s="28"/>
      <c r="H21" s="28"/>
      <c r="I21" s="60"/>
      <c r="J21" s="60"/>
      <c r="K21" s="28"/>
      <c r="L21" s="28"/>
      <c r="M21" s="28"/>
    </row>
    <row r="22" s="1" customFormat="1" ht="17" customHeight="1" spans="1:12">
      <c r="A22" s="3"/>
      <c r="B22" s="3"/>
      <c r="C22" s="3"/>
      <c r="D22" s="4"/>
      <c r="E22" s="5"/>
      <c r="F22" s="4"/>
      <c r="G22" s="3"/>
      <c r="H22" s="5"/>
      <c r="I22" s="3"/>
      <c r="J22" s="4"/>
      <c r="K22" s="3"/>
      <c r="L22" s="5"/>
    </row>
    <row r="23" s="1" customFormat="1" ht="28" customHeight="1" spans="1:12">
      <c r="A23" s="3"/>
      <c r="B23" s="3"/>
      <c r="C23" s="3"/>
      <c r="D23" s="4"/>
      <c r="E23" s="5"/>
      <c r="F23" s="4"/>
      <c r="G23" s="3"/>
      <c r="H23" s="5"/>
      <c r="I23" s="3"/>
      <c r="J23" s="4"/>
      <c r="K23" s="3"/>
      <c r="L23" s="5"/>
    </row>
    <row r="24" s="1" customFormat="1" ht="28" customHeight="1" spans="1:12">
      <c r="A24" s="7" t="s">
        <v>102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="1" customFormat="1" ht="28" customHeight="1" spans="1:1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30"/>
    </row>
    <row r="26" s="1" customFormat="1" ht="28" customHeight="1" spans="1:13">
      <c r="A26" s="8"/>
      <c r="B26" s="8"/>
      <c r="C26" s="8"/>
      <c r="D26" s="9"/>
      <c r="E26" s="10"/>
      <c r="F26" s="9"/>
      <c r="G26" s="8"/>
      <c r="H26" s="10"/>
      <c r="I26" s="8"/>
      <c r="J26" s="9"/>
      <c r="K26" s="31" t="s">
        <v>1</v>
      </c>
      <c r="L26" s="31"/>
      <c r="M26" s="31"/>
    </row>
    <row r="27" s="1" customFormat="1" ht="28" customHeight="1" spans="1:13">
      <c r="A27" s="1" t="s">
        <v>2</v>
      </c>
      <c r="B27" s="3"/>
      <c r="C27" s="3"/>
      <c r="D27" s="12" t="s">
        <v>3</v>
      </c>
      <c r="E27" s="12"/>
      <c r="F27" s="12"/>
      <c r="G27" s="12"/>
      <c r="H27" s="5"/>
      <c r="I27" s="3"/>
      <c r="J27" s="4"/>
      <c r="K27" s="33" t="s">
        <v>4</v>
      </c>
      <c r="L27" s="33"/>
      <c r="M27" s="34" t="s">
        <v>3</v>
      </c>
    </row>
    <row r="28" s="1" customFormat="1" ht="28" customHeight="1" spans="1:13">
      <c r="A28" s="44" t="s">
        <v>5</v>
      </c>
      <c r="B28" s="14" t="s">
        <v>6</v>
      </c>
      <c r="C28" s="14"/>
      <c r="D28" s="14"/>
      <c r="E28" s="14"/>
      <c r="F28" s="16" t="s">
        <v>7</v>
      </c>
      <c r="G28" s="14" t="s">
        <v>8</v>
      </c>
      <c r="H28" s="14"/>
      <c r="I28" s="14"/>
      <c r="J28" s="14"/>
      <c r="K28" s="14"/>
      <c r="L28" s="14"/>
      <c r="M28" s="34"/>
    </row>
    <row r="29" s="1" customFormat="1" ht="28" customHeight="1" spans="1:13">
      <c r="A29" s="44"/>
      <c r="B29" s="16" t="s">
        <v>6</v>
      </c>
      <c r="C29" s="17" t="s">
        <v>9</v>
      </c>
      <c r="D29" s="16" t="s">
        <v>10</v>
      </c>
      <c r="E29" s="18" t="s">
        <v>11</v>
      </c>
      <c r="F29" s="16"/>
      <c r="G29" s="16" t="s">
        <v>12</v>
      </c>
      <c r="H29" s="45" t="s">
        <v>8</v>
      </c>
      <c r="I29" s="18" t="s">
        <v>13</v>
      </c>
      <c r="J29" s="17" t="s">
        <v>14</v>
      </c>
      <c r="K29" s="16" t="s">
        <v>15</v>
      </c>
      <c r="L29" s="18" t="s">
        <v>16</v>
      </c>
      <c r="M29" s="61" t="s">
        <v>74</v>
      </c>
    </row>
    <row r="30" s="1" customFormat="1" ht="28" customHeight="1" spans="1:13">
      <c r="A30" s="44"/>
      <c r="B30" s="16"/>
      <c r="C30" s="17"/>
      <c r="D30" s="16"/>
      <c r="E30" s="18"/>
      <c r="F30" s="16"/>
      <c r="G30" s="16"/>
      <c r="H30" s="45"/>
      <c r="I30" s="18"/>
      <c r="J30" s="17"/>
      <c r="K30" s="16"/>
      <c r="L30" s="18"/>
      <c r="M30" s="61"/>
    </row>
    <row r="31" s="1" customFormat="1" ht="28" customHeight="1" spans="1:13">
      <c r="A31" s="53" t="s">
        <v>103</v>
      </c>
      <c r="B31" s="21">
        <f t="shared" ref="B31:B45" si="6">H31-G31</f>
        <v>-37</v>
      </c>
      <c r="C31" s="22">
        <f>J31-'[2]11月(全市)  '!J31</f>
        <v>96</v>
      </c>
      <c r="D31" s="21">
        <f t="shared" ref="D31:D45" si="7">B31-C31</f>
        <v>-133</v>
      </c>
      <c r="E31" s="23">
        <f t="shared" ref="E31:E45" si="8">IF(C31&lt;=0,0,D31/C31*100)</f>
        <v>-138.541666666667</v>
      </c>
      <c r="F31" s="21">
        <v>20</v>
      </c>
      <c r="G31" s="54">
        <v>142</v>
      </c>
      <c r="H31" s="55">
        <v>105</v>
      </c>
      <c r="I31" s="23">
        <f t="shared" ref="I31:I45" si="9">IF(F31&lt;=0,0,H31/F31*100)</f>
        <v>525</v>
      </c>
      <c r="J31" s="62">
        <v>257</v>
      </c>
      <c r="K31" s="63">
        <f t="shared" ref="K31:K45" si="10">H31-J31</f>
        <v>-152</v>
      </c>
      <c r="L31" s="64">
        <f t="shared" ref="L31:L45" si="11">IF(J31&lt;=0,0,K31/J31*100)</f>
        <v>-59.1439688715953</v>
      </c>
      <c r="M31" s="41"/>
    </row>
    <row r="32" s="1" customFormat="1" ht="28" customHeight="1" spans="1:13">
      <c r="A32" s="53" t="s">
        <v>104</v>
      </c>
      <c r="B32" s="21">
        <f t="shared" si="6"/>
        <v>1048</v>
      </c>
      <c r="C32" s="22">
        <f>J32-'[2]11月(全市)  '!J32</f>
        <v>-638</v>
      </c>
      <c r="D32" s="21">
        <f t="shared" si="7"/>
        <v>1686</v>
      </c>
      <c r="E32" s="23">
        <f t="shared" si="8"/>
        <v>0</v>
      </c>
      <c r="F32" s="21">
        <v>5140</v>
      </c>
      <c r="G32" s="54">
        <v>7258</v>
      </c>
      <c r="H32" s="55">
        <v>8306</v>
      </c>
      <c r="I32" s="23">
        <f t="shared" si="9"/>
        <v>161.5953307393</v>
      </c>
      <c r="J32" s="62">
        <v>5407</v>
      </c>
      <c r="K32" s="63">
        <f t="shared" si="10"/>
        <v>2899</v>
      </c>
      <c r="L32" s="64">
        <f t="shared" si="11"/>
        <v>53.6156833734048</v>
      </c>
      <c r="M32" s="41"/>
    </row>
    <row r="33" s="1" customFormat="1" ht="28" customHeight="1" spans="1:13">
      <c r="A33" s="53" t="s">
        <v>105</v>
      </c>
      <c r="B33" s="21">
        <f t="shared" si="6"/>
        <v>0</v>
      </c>
      <c r="C33" s="22">
        <f>J33-'[2]11月(全市)  '!J33</f>
        <v>0</v>
      </c>
      <c r="D33" s="21">
        <f t="shared" si="7"/>
        <v>0</v>
      </c>
      <c r="E33" s="23">
        <f t="shared" si="8"/>
        <v>0</v>
      </c>
      <c r="F33" s="21"/>
      <c r="G33" s="54">
        <v>0</v>
      </c>
      <c r="H33" s="55">
        <v>0</v>
      </c>
      <c r="I33" s="23">
        <f t="shared" si="9"/>
        <v>0</v>
      </c>
      <c r="J33" s="62">
        <v>0</v>
      </c>
      <c r="K33" s="63">
        <f t="shared" si="10"/>
        <v>0</v>
      </c>
      <c r="L33" s="64">
        <f t="shared" si="11"/>
        <v>0</v>
      </c>
      <c r="M33" s="41"/>
    </row>
    <row r="34" s="1" customFormat="1" ht="28" customHeight="1" spans="1:13">
      <c r="A34" s="53" t="s">
        <v>106</v>
      </c>
      <c r="B34" s="21">
        <f t="shared" si="6"/>
        <v>-36996</v>
      </c>
      <c r="C34" s="22">
        <f>J34-'[2]11月(全市)  '!J34</f>
        <v>6194</v>
      </c>
      <c r="D34" s="21">
        <f t="shared" si="7"/>
        <v>-43190</v>
      </c>
      <c r="E34" s="23">
        <f t="shared" si="8"/>
        <v>-697.287697772037</v>
      </c>
      <c r="F34" s="21">
        <v>470577</v>
      </c>
      <c r="G34" s="54">
        <v>354036</v>
      </c>
      <c r="H34" s="55">
        <v>317040</v>
      </c>
      <c r="I34" s="23">
        <f t="shared" si="9"/>
        <v>67.3726085210284</v>
      </c>
      <c r="J34" s="62">
        <v>556393</v>
      </c>
      <c r="K34" s="63">
        <f t="shared" si="10"/>
        <v>-239353</v>
      </c>
      <c r="L34" s="64">
        <f t="shared" si="11"/>
        <v>-43.0186936212354</v>
      </c>
      <c r="M34" s="41"/>
    </row>
    <row r="35" s="1" customFormat="1" ht="28" customHeight="1" spans="1:13">
      <c r="A35" s="53" t="s">
        <v>107</v>
      </c>
      <c r="B35" s="21">
        <f t="shared" si="6"/>
        <v>-3</v>
      </c>
      <c r="C35" s="22">
        <f>J35-'[2]11月(全市)  '!J35</f>
        <v>32</v>
      </c>
      <c r="D35" s="21">
        <f t="shared" si="7"/>
        <v>-35</v>
      </c>
      <c r="E35" s="23">
        <f t="shared" si="8"/>
        <v>-109.375</v>
      </c>
      <c r="F35" s="21"/>
      <c r="G35" s="54">
        <v>33</v>
      </c>
      <c r="H35" s="55">
        <v>30</v>
      </c>
      <c r="I35" s="23">
        <f t="shared" si="9"/>
        <v>0</v>
      </c>
      <c r="J35" s="62">
        <v>236</v>
      </c>
      <c r="K35" s="63">
        <f t="shared" si="10"/>
        <v>-206</v>
      </c>
      <c r="L35" s="64">
        <f t="shared" si="11"/>
        <v>-87.2881355932203</v>
      </c>
      <c r="M35" s="41"/>
    </row>
    <row r="36" s="1" customFormat="1" ht="28" customHeight="1" spans="1:13">
      <c r="A36" s="53" t="s">
        <v>108</v>
      </c>
      <c r="B36" s="21">
        <f t="shared" si="6"/>
        <v>71</v>
      </c>
      <c r="C36" s="22">
        <f>J36-'[2]11月(全市)  '!J36</f>
        <v>148</v>
      </c>
      <c r="D36" s="21">
        <f t="shared" si="7"/>
        <v>-77</v>
      </c>
      <c r="E36" s="23">
        <f t="shared" si="8"/>
        <v>-52.027027027027</v>
      </c>
      <c r="F36" s="21">
        <v>120</v>
      </c>
      <c r="G36" s="54">
        <v>29</v>
      </c>
      <c r="H36" s="55">
        <v>100</v>
      </c>
      <c r="I36" s="23">
        <f t="shared" si="9"/>
        <v>83.3333333333333</v>
      </c>
      <c r="J36" s="62">
        <v>166</v>
      </c>
      <c r="K36" s="63">
        <f t="shared" si="10"/>
        <v>-66</v>
      </c>
      <c r="L36" s="64">
        <f t="shared" si="11"/>
        <v>-39.7590361445783</v>
      </c>
      <c r="M36" s="41"/>
    </row>
    <row r="37" s="1" customFormat="1" ht="28" customHeight="1" spans="1:13">
      <c r="A37" s="53" t="s">
        <v>109</v>
      </c>
      <c r="B37" s="21">
        <f t="shared" si="6"/>
        <v>0</v>
      </c>
      <c r="C37" s="22">
        <f>J37-'[2]11月(全市)  '!J37</f>
        <v>0</v>
      </c>
      <c r="D37" s="21">
        <f t="shared" si="7"/>
        <v>0</v>
      </c>
      <c r="E37" s="23">
        <f t="shared" si="8"/>
        <v>0</v>
      </c>
      <c r="F37" s="21"/>
      <c r="G37" s="54">
        <v>0</v>
      </c>
      <c r="H37" s="55">
        <v>0</v>
      </c>
      <c r="I37" s="23">
        <f t="shared" si="9"/>
        <v>0</v>
      </c>
      <c r="J37" s="62">
        <v>0</v>
      </c>
      <c r="K37" s="63">
        <f t="shared" si="10"/>
        <v>0</v>
      </c>
      <c r="L37" s="64">
        <f t="shared" si="11"/>
        <v>0</v>
      </c>
      <c r="M37" s="41"/>
    </row>
    <row r="38" s="1" customFormat="1" ht="28" customHeight="1" spans="1:13">
      <c r="A38" s="53" t="s">
        <v>110</v>
      </c>
      <c r="B38" s="21">
        <f t="shared" si="6"/>
        <v>0</v>
      </c>
      <c r="C38" s="22">
        <f>J38-'[2]11月(全市)  '!J38</f>
        <v>0</v>
      </c>
      <c r="D38" s="21">
        <f t="shared" si="7"/>
        <v>0</v>
      </c>
      <c r="E38" s="23">
        <f t="shared" si="8"/>
        <v>0</v>
      </c>
      <c r="F38" s="21"/>
      <c r="G38" s="54">
        <v>0</v>
      </c>
      <c r="H38" s="55">
        <v>0</v>
      </c>
      <c r="I38" s="23">
        <f t="shared" si="9"/>
        <v>0</v>
      </c>
      <c r="J38" s="62"/>
      <c r="K38" s="63">
        <f t="shared" si="10"/>
        <v>0</v>
      </c>
      <c r="L38" s="64">
        <f t="shared" si="11"/>
        <v>0</v>
      </c>
      <c r="M38" s="41"/>
    </row>
    <row r="39" s="1" customFormat="1" ht="28" customHeight="1" spans="1:13">
      <c r="A39" s="53" t="s">
        <v>111</v>
      </c>
      <c r="B39" s="21">
        <f t="shared" si="6"/>
        <v>9834</v>
      </c>
      <c r="C39" s="22">
        <f>J39-'[2]11月(全市)  '!J39</f>
        <v>72399</v>
      </c>
      <c r="D39" s="21">
        <f t="shared" si="7"/>
        <v>-62565</v>
      </c>
      <c r="E39" s="23">
        <f t="shared" si="8"/>
        <v>-86.4169394604898</v>
      </c>
      <c r="F39" s="21">
        <v>201757</v>
      </c>
      <c r="G39" s="54">
        <v>675127</v>
      </c>
      <c r="H39" s="55">
        <v>684961</v>
      </c>
      <c r="I39" s="23">
        <f t="shared" si="9"/>
        <v>339.498009982305</v>
      </c>
      <c r="J39" s="62">
        <v>242938</v>
      </c>
      <c r="K39" s="63">
        <f t="shared" si="10"/>
        <v>442023</v>
      </c>
      <c r="L39" s="64">
        <f t="shared" si="11"/>
        <v>181.948892309972</v>
      </c>
      <c r="M39" s="41"/>
    </row>
    <row r="40" s="1" customFormat="1" ht="28" customHeight="1" spans="1:13">
      <c r="A40" s="56" t="s">
        <v>112</v>
      </c>
      <c r="B40" s="21">
        <f t="shared" si="6"/>
        <v>229</v>
      </c>
      <c r="C40" s="22">
        <f>J40-'[2]11月(全市)  '!J40</f>
        <v>45</v>
      </c>
      <c r="D40" s="21">
        <f t="shared" si="7"/>
        <v>184</v>
      </c>
      <c r="E40" s="23">
        <f t="shared" si="8"/>
        <v>408.888888888889</v>
      </c>
      <c r="F40" s="21">
        <v>1552</v>
      </c>
      <c r="G40" s="54">
        <v>1003</v>
      </c>
      <c r="H40" s="55">
        <v>1232</v>
      </c>
      <c r="I40" s="23">
        <f t="shared" si="9"/>
        <v>79.3814432989691</v>
      </c>
      <c r="J40" s="62">
        <v>1480</v>
      </c>
      <c r="K40" s="63">
        <f t="shared" si="10"/>
        <v>-248</v>
      </c>
      <c r="L40" s="64">
        <f t="shared" si="11"/>
        <v>-16.7567567567568</v>
      </c>
      <c r="M40" s="41"/>
    </row>
    <row r="41" s="1" customFormat="1" ht="28" customHeight="1" spans="1:13">
      <c r="A41" s="56" t="s">
        <v>113</v>
      </c>
      <c r="B41" s="21">
        <f t="shared" si="6"/>
        <v>930</v>
      </c>
      <c r="C41" s="22">
        <f>J41-'[2]11月(全市)  '!J41</f>
        <v>2420</v>
      </c>
      <c r="D41" s="21">
        <f t="shared" si="7"/>
        <v>-1490</v>
      </c>
      <c r="E41" s="23">
        <f t="shared" si="8"/>
        <v>-61.5702479338843</v>
      </c>
      <c r="F41" s="21">
        <v>8205</v>
      </c>
      <c r="G41" s="54">
        <v>3599</v>
      </c>
      <c r="H41" s="55">
        <v>4529</v>
      </c>
      <c r="I41" s="23">
        <f t="shared" si="9"/>
        <v>55.1980499695308</v>
      </c>
      <c r="J41" s="62">
        <v>7258</v>
      </c>
      <c r="K41" s="63">
        <f t="shared" si="10"/>
        <v>-2729</v>
      </c>
      <c r="L41" s="64">
        <f t="shared" si="11"/>
        <v>-37.599889776798</v>
      </c>
      <c r="M41" s="41"/>
    </row>
    <row r="42" s="1" customFormat="1" ht="28" customHeight="1" spans="1:13">
      <c r="A42" s="46" t="s">
        <v>114</v>
      </c>
      <c r="B42" s="21">
        <f t="shared" si="6"/>
        <v>6042</v>
      </c>
      <c r="C42" s="22">
        <f>J42-'[2]11月(全市)  '!J42</f>
        <v>-1</v>
      </c>
      <c r="D42" s="21">
        <f t="shared" si="7"/>
        <v>6043</v>
      </c>
      <c r="E42" s="23">
        <f t="shared" si="8"/>
        <v>0</v>
      </c>
      <c r="F42" s="21">
        <v>37484</v>
      </c>
      <c r="G42" s="54">
        <v>50261</v>
      </c>
      <c r="H42" s="55">
        <v>56303</v>
      </c>
      <c r="I42" s="23">
        <f t="shared" si="9"/>
        <v>150.205420979618</v>
      </c>
      <c r="J42" s="62">
        <v>30912</v>
      </c>
      <c r="K42" s="63">
        <f t="shared" si="10"/>
        <v>25391</v>
      </c>
      <c r="L42" s="64">
        <f t="shared" si="11"/>
        <v>82.1396221532091</v>
      </c>
      <c r="M42" s="41"/>
    </row>
    <row r="43" s="1" customFormat="1" ht="28" customHeight="1" spans="1:13">
      <c r="A43" s="46" t="s">
        <v>115</v>
      </c>
      <c r="B43" s="21">
        <f t="shared" si="6"/>
        <v>-649</v>
      </c>
      <c r="C43" s="22">
        <f>J43-'[2]11月(全市)  '!J43</f>
        <v>-1</v>
      </c>
      <c r="D43" s="21">
        <f t="shared" si="7"/>
        <v>-648</v>
      </c>
      <c r="E43" s="23">
        <f t="shared" si="8"/>
        <v>0</v>
      </c>
      <c r="F43" s="21"/>
      <c r="G43" s="54">
        <v>1460</v>
      </c>
      <c r="H43" s="55">
        <v>811</v>
      </c>
      <c r="I43" s="23">
        <f t="shared" si="9"/>
        <v>0</v>
      </c>
      <c r="J43" s="62">
        <v>858</v>
      </c>
      <c r="K43" s="63">
        <f t="shared" si="10"/>
        <v>-47</v>
      </c>
      <c r="L43" s="64">
        <f t="shared" si="11"/>
        <v>-5.47785547785548</v>
      </c>
      <c r="M43" s="41"/>
    </row>
    <row r="44" s="1" customFormat="1" ht="28" customHeight="1" spans="1:13">
      <c r="A44" s="46" t="s">
        <v>116</v>
      </c>
      <c r="B44" s="21">
        <f t="shared" si="6"/>
        <v>6918</v>
      </c>
      <c r="C44" s="22">
        <f>J44-'[2]11月(全市)  '!J44</f>
        <v>0</v>
      </c>
      <c r="D44" s="21">
        <f t="shared" si="7"/>
        <v>6918</v>
      </c>
      <c r="E44" s="23">
        <f t="shared" si="8"/>
        <v>0</v>
      </c>
      <c r="F44" s="21"/>
      <c r="G44" s="54">
        <v>55104</v>
      </c>
      <c r="H44" s="55">
        <v>62022</v>
      </c>
      <c r="I44" s="23">
        <f t="shared" si="9"/>
        <v>0</v>
      </c>
      <c r="J44" s="65"/>
      <c r="K44" s="63">
        <f t="shared" si="10"/>
        <v>62022</v>
      </c>
      <c r="L44" s="64">
        <f t="shared" si="11"/>
        <v>0</v>
      </c>
      <c r="M44" s="41"/>
    </row>
    <row r="45" s="1" customFormat="1" ht="28" customHeight="1" spans="1:13">
      <c r="A45" s="51" t="s">
        <v>117</v>
      </c>
      <c r="B45" s="21">
        <f t="shared" si="6"/>
        <v>-13772</v>
      </c>
      <c r="C45" s="22">
        <f>J45-'[2]11月(全市)  '!J45</f>
        <v>78229</v>
      </c>
      <c r="D45" s="21">
        <f t="shared" si="7"/>
        <v>-92001</v>
      </c>
      <c r="E45" s="23">
        <f t="shared" si="8"/>
        <v>-117.604724590625</v>
      </c>
      <c r="F45" s="21">
        <v>715098</v>
      </c>
      <c r="G45" s="54">
        <v>1143450</v>
      </c>
      <c r="H45" s="55">
        <v>1129678</v>
      </c>
      <c r="I45" s="23">
        <f t="shared" si="9"/>
        <v>157.975270522362</v>
      </c>
      <c r="J45" s="66">
        <v>837167</v>
      </c>
      <c r="K45" s="63">
        <f t="shared" si="10"/>
        <v>292511</v>
      </c>
      <c r="L45" s="64">
        <f t="shared" si="11"/>
        <v>34.9405793587182</v>
      </c>
      <c r="M45" s="41"/>
    </row>
    <row r="46" s="1" customFormat="1" ht="22" customHeight="1" spans="1:12">
      <c r="A46" s="26" t="s">
        <v>45</v>
      </c>
      <c r="B46" s="27"/>
      <c r="C46" s="27"/>
      <c r="D46" s="27"/>
      <c r="E46" s="27"/>
      <c r="F46" s="4"/>
      <c r="G46" s="3"/>
      <c r="H46" s="5"/>
      <c r="I46" s="3"/>
      <c r="J46" s="4"/>
      <c r="K46" s="3"/>
      <c r="L46" s="5"/>
    </row>
  </sheetData>
  <mergeCells count="36">
    <mergeCell ref="K3:M3"/>
    <mergeCell ref="D4:G4"/>
    <mergeCell ref="K4:L4"/>
    <mergeCell ref="B5:E5"/>
    <mergeCell ref="G5:L5"/>
    <mergeCell ref="K26:M26"/>
    <mergeCell ref="D27:G27"/>
    <mergeCell ref="K27:L27"/>
    <mergeCell ref="B28:E28"/>
    <mergeCell ref="G28:L28"/>
    <mergeCell ref="A5:A7"/>
    <mergeCell ref="A28:A30"/>
    <mergeCell ref="B6:B7"/>
    <mergeCell ref="B29:B30"/>
    <mergeCell ref="C6:C7"/>
    <mergeCell ref="C29:C30"/>
    <mergeCell ref="D6:D7"/>
    <mergeCell ref="D29:D30"/>
    <mergeCell ref="E6:E7"/>
    <mergeCell ref="E29:E30"/>
    <mergeCell ref="F5:F7"/>
    <mergeCell ref="F28:F30"/>
    <mergeCell ref="G6:G7"/>
    <mergeCell ref="G29:G30"/>
    <mergeCell ref="H6:H7"/>
    <mergeCell ref="H29:H30"/>
    <mergeCell ref="I6:I7"/>
    <mergeCell ref="I29:I30"/>
    <mergeCell ref="J6:J7"/>
    <mergeCell ref="J29:J30"/>
    <mergeCell ref="K6:K7"/>
    <mergeCell ref="K29:K30"/>
    <mergeCell ref="L6:L7"/>
    <mergeCell ref="L29:L30"/>
    <mergeCell ref="A1:L2"/>
    <mergeCell ref="A24:L2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F5" sqref="F5:F7"/>
    </sheetView>
  </sheetViews>
  <sheetFormatPr defaultColWidth="9.45833333333333" defaultRowHeight="26" customHeight="1"/>
  <cols>
    <col min="1" max="1" width="36" style="3" customWidth="1"/>
    <col min="2" max="2" width="11.8666666666667" style="3" customWidth="1"/>
    <col min="3" max="3" width="11.5916666666667" style="3" customWidth="1"/>
    <col min="4" max="4" width="11.5916666666667" style="4" customWidth="1"/>
    <col min="5" max="5" width="11.0416666666667" style="5" customWidth="1"/>
    <col min="6" max="7" width="10.775" style="6" customWidth="1"/>
    <col min="8" max="8" width="10.6333333333333" style="3" hidden="1" customWidth="1"/>
    <col min="9" max="10" width="10.3666666666667" style="3" customWidth="1"/>
    <col min="11" max="11" width="10.775" style="4" customWidth="1"/>
    <col min="12" max="12" width="9.81666666666667" style="3"/>
    <col min="13" max="13" width="11.8666666666667" style="5" customWidth="1"/>
    <col min="14" max="14" width="10.775" style="1" hidden="1" customWidth="1"/>
    <col min="15" max="33" width="9.81666666666667" style="1"/>
    <col min="34" max="16384" width="9.45833333333333" style="1"/>
  </cols>
  <sheetData>
    <row r="1" s="1" customFormat="1" customHeight="1" spans="1:13">
      <c r="A1" s="7" t="s">
        <v>118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customHeight="1" spans="1:1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30"/>
    </row>
    <row r="3" s="2" customFormat="1" customHeight="1" spans="1:14">
      <c r="A3" s="8"/>
      <c r="B3" s="8"/>
      <c r="C3" s="8"/>
      <c r="D3" s="9"/>
      <c r="E3" s="10"/>
      <c r="F3" s="11"/>
      <c r="G3" s="11"/>
      <c r="H3" s="8"/>
      <c r="I3" s="8"/>
      <c r="J3" s="8"/>
      <c r="K3" s="9"/>
      <c r="L3" s="8"/>
      <c r="M3" s="31" t="s">
        <v>1</v>
      </c>
      <c r="N3" s="31"/>
    </row>
    <row r="4" s="1" customFormat="1" customHeight="1" spans="1:14">
      <c r="A4" s="1" t="s">
        <v>2</v>
      </c>
      <c r="B4" s="3"/>
      <c r="C4" s="3"/>
      <c r="D4" s="12" t="s">
        <v>3</v>
      </c>
      <c r="E4" s="12"/>
      <c r="F4" s="12"/>
      <c r="G4" s="12"/>
      <c r="H4" s="12"/>
      <c r="I4" s="32"/>
      <c r="J4" s="3"/>
      <c r="K4" s="4"/>
      <c r="L4" s="3"/>
      <c r="M4" s="33" t="s">
        <v>4</v>
      </c>
      <c r="N4" s="34" t="s">
        <v>3</v>
      </c>
    </row>
    <row r="5" s="1" customFormat="1" customHeight="1" spans="1:14">
      <c r="A5" s="13" t="s">
        <v>5</v>
      </c>
      <c r="B5" s="14" t="s">
        <v>6</v>
      </c>
      <c r="C5" s="14"/>
      <c r="D5" s="14"/>
      <c r="E5" s="14"/>
      <c r="F5" s="15" t="s">
        <v>7</v>
      </c>
      <c r="G5" s="15" t="s">
        <v>72</v>
      </c>
      <c r="H5" s="14" t="s">
        <v>8</v>
      </c>
      <c r="I5" s="14"/>
      <c r="J5" s="14"/>
      <c r="K5" s="14"/>
      <c r="L5" s="14"/>
      <c r="M5" s="14"/>
      <c r="N5" s="34"/>
    </row>
    <row r="6" s="1" customFormat="1" customHeight="1" spans="1:14">
      <c r="A6" s="13"/>
      <c r="B6" s="16" t="s">
        <v>6</v>
      </c>
      <c r="C6" s="17" t="s">
        <v>9</v>
      </c>
      <c r="D6" s="16" t="s">
        <v>10</v>
      </c>
      <c r="E6" s="18" t="s">
        <v>11</v>
      </c>
      <c r="F6" s="19"/>
      <c r="G6" s="19"/>
      <c r="H6" s="16" t="s">
        <v>12</v>
      </c>
      <c r="I6" s="17" t="s">
        <v>8</v>
      </c>
      <c r="J6" s="18" t="s">
        <v>73</v>
      </c>
      <c r="K6" s="17" t="s">
        <v>14</v>
      </c>
      <c r="L6" s="16" t="s">
        <v>119</v>
      </c>
      <c r="M6" s="18" t="s">
        <v>16</v>
      </c>
      <c r="N6" s="35" t="s">
        <v>74</v>
      </c>
    </row>
    <row r="7" s="1" customFormat="1" customHeight="1" spans="1:14">
      <c r="A7" s="13"/>
      <c r="B7" s="16"/>
      <c r="C7" s="17"/>
      <c r="D7" s="16"/>
      <c r="E7" s="18"/>
      <c r="F7" s="19"/>
      <c r="G7" s="19"/>
      <c r="H7" s="16"/>
      <c r="I7" s="17"/>
      <c r="J7" s="18"/>
      <c r="K7" s="17"/>
      <c r="L7" s="16"/>
      <c r="M7" s="36"/>
      <c r="N7" s="37"/>
    </row>
    <row r="8" s="1" customFormat="1" customHeight="1" spans="1:14">
      <c r="A8" s="20" t="s">
        <v>120</v>
      </c>
      <c r="B8" s="21">
        <f t="shared" ref="B8:B23" si="0">I8-H8</f>
        <v>105864</v>
      </c>
      <c r="C8" s="22">
        <f>K8-'[2]11月(各县区)'!J8</f>
        <v>410437</v>
      </c>
      <c r="D8" s="21">
        <f t="shared" ref="D8:D23" si="1">B8-C8</f>
        <v>-304573</v>
      </c>
      <c r="E8" s="23">
        <f t="shared" ref="E8:E23" si="2">IF(C8&lt;=0,0,D8/C8*100)</f>
        <v>-74.2070037545348</v>
      </c>
      <c r="F8" s="21">
        <f>SUM(F9:F15)</f>
        <v>1163345</v>
      </c>
      <c r="G8" s="21">
        <f>SUM(G9:G15)</f>
        <v>542902</v>
      </c>
      <c r="H8" s="24">
        <v>412497</v>
      </c>
      <c r="I8" s="38">
        <v>518361</v>
      </c>
      <c r="J8" s="39">
        <f t="shared" ref="J8:J23" si="3">IF(G8&lt;=0,0,I8/G8*100)</f>
        <v>95.4796629962682</v>
      </c>
      <c r="K8" s="38">
        <v>855529</v>
      </c>
      <c r="L8" s="21">
        <f t="shared" ref="L8:L23" si="4">I8-K8</f>
        <v>-337168</v>
      </c>
      <c r="M8" s="23">
        <f t="shared" ref="M8:M23" si="5">IF(K8&lt;=0,0,L8/K8*100)</f>
        <v>-39.41047001329</v>
      </c>
      <c r="N8" s="40"/>
    </row>
    <row r="9" s="1" customFormat="1" customHeight="1" spans="1:14">
      <c r="A9" s="21" t="s">
        <v>76</v>
      </c>
      <c r="B9" s="21">
        <f t="shared" si="0"/>
        <v>23308</v>
      </c>
      <c r="C9" s="22">
        <f>K9-'[2]11月(各县区)'!J9</f>
        <v>293001</v>
      </c>
      <c r="D9" s="21">
        <f t="shared" si="1"/>
        <v>-269693</v>
      </c>
      <c r="E9" s="23">
        <f t="shared" si="2"/>
        <v>-92.0450783444425</v>
      </c>
      <c r="F9" s="21">
        <v>611981</v>
      </c>
      <c r="G9" s="21">
        <v>204446</v>
      </c>
      <c r="H9" s="24">
        <v>155844</v>
      </c>
      <c r="I9" s="38">
        <v>179152</v>
      </c>
      <c r="J9" s="39">
        <f t="shared" si="3"/>
        <v>87.6280289171713</v>
      </c>
      <c r="K9" s="38">
        <v>486264</v>
      </c>
      <c r="L9" s="21">
        <f t="shared" si="4"/>
        <v>-307112</v>
      </c>
      <c r="M9" s="23">
        <f t="shared" si="5"/>
        <v>-63.1574617903032</v>
      </c>
      <c r="N9" s="41"/>
    </row>
    <row r="10" s="1" customFormat="1" customHeight="1" spans="1:14">
      <c r="A10" s="21" t="s">
        <v>77</v>
      </c>
      <c r="B10" s="21">
        <f t="shared" si="0"/>
        <v>225</v>
      </c>
      <c r="C10" s="22">
        <f>K10-'[2]11月(各县区)'!J10</f>
        <v>227</v>
      </c>
      <c r="D10" s="21">
        <f t="shared" si="1"/>
        <v>-2</v>
      </c>
      <c r="E10" s="23">
        <f t="shared" si="2"/>
        <v>-0.881057268722467</v>
      </c>
      <c r="F10" s="21">
        <v>0</v>
      </c>
      <c r="G10" s="21">
        <v>234</v>
      </c>
      <c r="H10" s="24">
        <v>11</v>
      </c>
      <c r="I10" s="38">
        <v>236</v>
      </c>
      <c r="J10" s="39">
        <f t="shared" si="3"/>
        <v>100.854700854701</v>
      </c>
      <c r="K10" s="38">
        <v>227</v>
      </c>
      <c r="L10" s="21">
        <f t="shared" si="4"/>
        <v>9</v>
      </c>
      <c r="M10" s="23">
        <f t="shared" si="5"/>
        <v>3.9647577092511</v>
      </c>
      <c r="N10" s="41"/>
    </row>
    <row r="11" s="1" customFormat="1" customHeight="1" spans="1:14">
      <c r="A11" s="25" t="s">
        <v>78</v>
      </c>
      <c r="B11" s="21">
        <f t="shared" si="0"/>
        <v>29</v>
      </c>
      <c r="C11" s="22">
        <f>K11-'[2]11月(各县区)'!J11</f>
        <v>26</v>
      </c>
      <c r="D11" s="21">
        <f t="shared" si="1"/>
        <v>3</v>
      </c>
      <c r="E11" s="23">
        <f t="shared" si="2"/>
        <v>11.5384615384615</v>
      </c>
      <c r="F11" s="21">
        <v>160</v>
      </c>
      <c r="G11" s="21">
        <v>190</v>
      </c>
      <c r="H11" s="24">
        <v>161</v>
      </c>
      <c r="I11" s="38">
        <v>190</v>
      </c>
      <c r="J11" s="39">
        <f t="shared" si="3"/>
        <v>100</v>
      </c>
      <c r="K11" s="38">
        <v>156</v>
      </c>
      <c r="L11" s="21">
        <f t="shared" si="4"/>
        <v>34</v>
      </c>
      <c r="M11" s="23">
        <f t="shared" si="5"/>
        <v>21.7948717948718</v>
      </c>
      <c r="N11" s="41"/>
    </row>
    <row r="12" s="1" customFormat="1" customHeight="1" spans="1:14">
      <c r="A12" s="25" t="s">
        <v>79</v>
      </c>
      <c r="B12" s="21">
        <f t="shared" si="0"/>
        <v>1200</v>
      </c>
      <c r="C12" s="22">
        <f>K12-'[2]11月(各县区)'!J12</f>
        <v>0</v>
      </c>
      <c r="D12" s="21">
        <f t="shared" si="1"/>
        <v>1200</v>
      </c>
      <c r="E12" s="23">
        <f t="shared" si="2"/>
        <v>0</v>
      </c>
      <c r="F12" s="21"/>
      <c r="G12" s="21"/>
      <c r="H12" s="24">
        <v>0</v>
      </c>
      <c r="I12" s="38">
        <v>1200</v>
      </c>
      <c r="J12" s="39">
        <f t="shared" si="3"/>
        <v>0</v>
      </c>
      <c r="K12" s="38">
        <v>438</v>
      </c>
      <c r="L12" s="21">
        <f t="shared" si="4"/>
        <v>762</v>
      </c>
      <c r="M12" s="23">
        <f t="shared" si="5"/>
        <v>173.972602739726</v>
      </c>
      <c r="N12" s="41"/>
    </row>
    <row r="13" s="1" customFormat="1" customHeight="1" spans="1:14">
      <c r="A13" s="25" t="s">
        <v>80</v>
      </c>
      <c r="B13" s="21">
        <f t="shared" si="0"/>
        <v>29409</v>
      </c>
      <c r="C13" s="22">
        <f>K13-'[2]11月(各县区)'!J13</f>
        <v>67328</v>
      </c>
      <c r="D13" s="21">
        <f t="shared" si="1"/>
        <v>-37919</v>
      </c>
      <c r="E13" s="23">
        <f t="shared" si="2"/>
        <v>-56.3198075095057</v>
      </c>
      <c r="F13" s="21">
        <v>291609</v>
      </c>
      <c r="G13" s="21">
        <v>148567</v>
      </c>
      <c r="H13" s="24">
        <v>120186</v>
      </c>
      <c r="I13" s="38">
        <v>149595</v>
      </c>
      <c r="J13" s="39">
        <f t="shared" si="3"/>
        <v>100.691943702168</v>
      </c>
      <c r="K13" s="38">
        <v>210921</v>
      </c>
      <c r="L13" s="21">
        <f t="shared" si="4"/>
        <v>-61326</v>
      </c>
      <c r="M13" s="23">
        <f t="shared" si="5"/>
        <v>-29.0753410044519</v>
      </c>
      <c r="N13" s="41"/>
    </row>
    <row r="14" s="1" customFormat="1" customHeight="1" spans="1:14">
      <c r="A14" s="25" t="s">
        <v>81</v>
      </c>
      <c r="B14" s="21">
        <f t="shared" si="0"/>
        <v>16856</v>
      </c>
      <c r="C14" s="22">
        <f>K14-'[2]11月(各县区)'!J14</f>
        <v>14888</v>
      </c>
      <c r="D14" s="21">
        <f t="shared" si="1"/>
        <v>1968</v>
      </c>
      <c r="E14" s="23">
        <f t="shared" si="2"/>
        <v>13.2186996238581</v>
      </c>
      <c r="F14" s="21">
        <v>106075</v>
      </c>
      <c r="G14" s="21">
        <v>55945</v>
      </c>
      <c r="H14" s="24">
        <v>39604</v>
      </c>
      <c r="I14" s="38">
        <v>56460</v>
      </c>
      <c r="J14" s="39">
        <f t="shared" si="3"/>
        <v>100.92054696577</v>
      </c>
      <c r="K14" s="38">
        <v>97801</v>
      </c>
      <c r="L14" s="21">
        <f t="shared" si="4"/>
        <v>-41341</v>
      </c>
      <c r="M14" s="23">
        <f t="shared" si="5"/>
        <v>-42.270528931197</v>
      </c>
      <c r="N14" s="41"/>
    </row>
    <row r="15" s="1" customFormat="1" customHeight="1" spans="1:14">
      <c r="A15" s="25" t="s">
        <v>82</v>
      </c>
      <c r="B15" s="21">
        <f t="shared" si="0"/>
        <v>34837</v>
      </c>
      <c r="C15" s="22">
        <f>K15-'[2]11月(各县区)'!J15</f>
        <v>34967</v>
      </c>
      <c r="D15" s="21">
        <f t="shared" si="1"/>
        <v>-130</v>
      </c>
      <c r="E15" s="23">
        <f t="shared" si="2"/>
        <v>-0.371779106014242</v>
      </c>
      <c r="F15" s="21">
        <v>153520</v>
      </c>
      <c r="G15" s="21">
        <v>133520</v>
      </c>
      <c r="H15" s="24">
        <v>96691</v>
      </c>
      <c r="I15" s="38">
        <v>131528</v>
      </c>
      <c r="J15" s="39">
        <f t="shared" si="3"/>
        <v>98.5080886758538</v>
      </c>
      <c r="K15" s="38">
        <v>59722</v>
      </c>
      <c r="L15" s="21">
        <f t="shared" si="4"/>
        <v>71806</v>
      </c>
      <c r="M15" s="23">
        <f t="shared" si="5"/>
        <v>120.233749706976</v>
      </c>
      <c r="N15" s="41"/>
    </row>
    <row r="16" s="1" customFormat="1" customHeight="1" spans="1:14">
      <c r="A16" s="20" t="s">
        <v>121</v>
      </c>
      <c r="B16" s="21">
        <f t="shared" si="0"/>
        <v>-13772</v>
      </c>
      <c r="C16" s="22">
        <f>K16-'[2]11月(各县区)'!J16</f>
        <v>78229</v>
      </c>
      <c r="D16" s="21">
        <f t="shared" si="1"/>
        <v>-92001</v>
      </c>
      <c r="E16" s="23">
        <f t="shared" si="2"/>
        <v>-117.604724590625</v>
      </c>
      <c r="F16" s="21">
        <f>SUM(F17:F23)</f>
        <v>915715</v>
      </c>
      <c r="G16" s="21">
        <f>SUM(G17:G23)</f>
        <v>1142854</v>
      </c>
      <c r="H16" s="24">
        <v>1143450</v>
      </c>
      <c r="I16" s="38">
        <v>1129678</v>
      </c>
      <c r="J16" s="39">
        <f t="shared" si="3"/>
        <v>98.8470968295163</v>
      </c>
      <c r="K16" s="38">
        <v>837167</v>
      </c>
      <c r="L16" s="21">
        <f t="shared" si="4"/>
        <v>292511</v>
      </c>
      <c r="M16" s="23">
        <f t="shared" si="5"/>
        <v>34.9405793587182</v>
      </c>
      <c r="N16" s="41"/>
    </row>
    <row r="17" s="1" customFormat="1" customHeight="1" spans="1:14">
      <c r="A17" s="21" t="s">
        <v>76</v>
      </c>
      <c r="B17" s="21">
        <f t="shared" si="0"/>
        <v>13111</v>
      </c>
      <c r="C17" s="22">
        <f>K17-'[2]11月(各县区)'!J17</f>
        <v>2539</v>
      </c>
      <c r="D17" s="21">
        <f t="shared" si="1"/>
        <v>10572</v>
      </c>
      <c r="E17" s="23">
        <f t="shared" si="2"/>
        <v>416.384403308389</v>
      </c>
      <c r="F17" s="21">
        <v>375510</v>
      </c>
      <c r="G17" s="21">
        <v>487892</v>
      </c>
      <c r="H17" s="24">
        <v>468822</v>
      </c>
      <c r="I17" s="38">
        <v>481933</v>
      </c>
      <c r="J17" s="39">
        <f t="shared" si="3"/>
        <v>98.7786231379076</v>
      </c>
      <c r="K17" s="38">
        <v>397565</v>
      </c>
      <c r="L17" s="21">
        <f t="shared" si="4"/>
        <v>84368</v>
      </c>
      <c r="M17" s="23">
        <f t="shared" si="5"/>
        <v>21.2211839573403</v>
      </c>
      <c r="N17" s="41"/>
    </row>
    <row r="18" s="1" customFormat="1" customHeight="1" spans="1:14">
      <c r="A18" s="21" t="s">
        <v>77</v>
      </c>
      <c r="B18" s="21">
        <f t="shared" si="0"/>
        <v>5032</v>
      </c>
      <c r="C18" s="22">
        <f>K18-'[2]11月(各县区)'!J18</f>
        <v>371</v>
      </c>
      <c r="D18" s="21">
        <f t="shared" si="1"/>
        <v>4661</v>
      </c>
      <c r="E18" s="23">
        <f t="shared" si="2"/>
        <v>1256.33423180593</v>
      </c>
      <c r="F18" s="21">
        <v>209</v>
      </c>
      <c r="G18" s="21">
        <v>39105</v>
      </c>
      <c r="H18" s="24">
        <v>33765</v>
      </c>
      <c r="I18" s="38">
        <v>38797</v>
      </c>
      <c r="J18" s="39">
        <f t="shared" si="3"/>
        <v>99.2123769338959</v>
      </c>
      <c r="K18" s="38">
        <v>889</v>
      </c>
      <c r="L18" s="21">
        <f t="shared" si="4"/>
        <v>37908</v>
      </c>
      <c r="M18" s="23">
        <f t="shared" si="5"/>
        <v>4264.11698537683</v>
      </c>
      <c r="N18" s="41"/>
    </row>
    <row r="19" s="1" customFormat="1" customHeight="1" spans="1:14">
      <c r="A19" s="25" t="s">
        <v>78</v>
      </c>
      <c r="B19" s="21">
        <f t="shared" si="0"/>
        <v>93</v>
      </c>
      <c r="C19" s="22">
        <f>K19-'[2]11月(各县区)'!J19</f>
        <v>38</v>
      </c>
      <c r="D19" s="21">
        <f t="shared" si="1"/>
        <v>55</v>
      </c>
      <c r="E19" s="23">
        <f t="shared" si="2"/>
        <v>144.736842105263</v>
      </c>
      <c r="F19" s="21">
        <v>1368</v>
      </c>
      <c r="G19" s="21">
        <v>21304</v>
      </c>
      <c r="H19" s="24">
        <v>21212</v>
      </c>
      <c r="I19" s="38">
        <v>21305</v>
      </c>
      <c r="J19" s="39">
        <f t="shared" si="3"/>
        <v>100.004693954187</v>
      </c>
      <c r="K19" s="38">
        <v>356</v>
      </c>
      <c r="L19" s="21">
        <f t="shared" si="4"/>
        <v>20949</v>
      </c>
      <c r="M19" s="23">
        <f t="shared" si="5"/>
        <v>5884.55056179775</v>
      </c>
      <c r="N19" s="41"/>
    </row>
    <row r="20" s="1" customFormat="1" customHeight="1" spans="1:14">
      <c r="A20" s="25" t="s">
        <v>79</v>
      </c>
      <c r="B20" s="21">
        <f t="shared" si="0"/>
        <v>478</v>
      </c>
      <c r="C20" s="22">
        <f>K20-'[2]11月(各县区)'!J20</f>
        <v>38</v>
      </c>
      <c r="D20" s="21">
        <f t="shared" si="1"/>
        <v>440</v>
      </c>
      <c r="E20" s="23">
        <f t="shared" si="2"/>
        <v>1157.89473684211</v>
      </c>
      <c r="F20" s="21">
        <v>281</v>
      </c>
      <c r="G20" s="21">
        <v>281</v>
      </c>
      <c r="H20" s="24">
        <v>2748</v>
      </c>
      <c r="I20" s="38">
        <v>3226</v>
      </c>
      <c r="J20" s="39">
        <f t="shared" si="3"/>
        <v>1148.04270462633</v>
      </c>
      <c r="K20" s="38">
        <v>711</v>
      </c>
      <c r="L20" s="21">
        <f t="shared" si="4"/>
        <v>2515</v>
      </c>
      <c r="M20" s="23">
        <f t="shared" si="5"/>
        <v>353.727144866385</v>
      </c>
      <c r="N20" s="41"/>
    </row>
    <row r="21" s="1" customFormat="1" customHeight="1" spans="1:14">
      <c r="A21" s="25" t="s">
        <v>80</v>
      </c>
      <c r="B21" s="21">
        <f t="shared" si="0"/>
        <v>-21671</v>
      </c>
      <c r="C21" s="22">
        <f>K21-'[2]11月(各县区)'!J21</f>
        <v>7577</v>
      </c>
      <c r="D21" s="21">
        <f t="shared" si="1"/>
        <v>-29248</v>
      </c>
      <c r="E21" s="23">
        <f t="shared" si="2"/>
        <v>-386.010294311733</v>
      </c>
      <c r="F21" s="21">
        <v>189739</v>
      </c>
      <c r="G21" s="21">
        <v>244817</v>
      </c>
      <c r="H21" s="24">
        <v>265646</v>
      </c>
      <c r="I21" s="38">
        <v>243975</v>
      </c>
      <c r="J21" s="39">
        <f t="shared" si="3"/>
        <v>99.6560696356871</v>
      </c>
      <c r="K21" s="38">
        <v>211888</v>
      </c>
      <c r="L21" s="21">
        <f t="shared" si="4"/>
        <v>32087</v>
      </c>
      <c r="M21" s="23">
        <f t="shared" si="5"/>
        <v>15.1433776334667</v>
      </c>
      <c r="N21" s="41"/>
    </row>
    <row r="22" s="1" customFormat="1" customHeight="1" spans="1:14">
      <c r="A22" s="25" t="s">
        <v>81</v>
      </c>
      <c r="B22" s="21">
        <f t="shared" si="0"/>
        <v>10176</v>
      </c>
      <c r="C22" s="22">
        <f>K22-'[2]11月(各县区)'!J22</f>
        <v>43592</v>
      </c>
      <c r="D22" s="21">
        <f t="shared" si="1"/>
        <v>-33416</v>
      </c>
      <c r="E22" s="23">
        <f t="shared" si="2"/>
        <v>-76.6562672049917</v>
      </c>
      <c r="F22" s="21">
        <v>156032</v>
      </c>
      <c r="G22" s="21">
        <v>141879</v>
      </c>
      <c r="H22" s="24">
        <v>122963</v>
      </c>
      <c r="I22" s="38">
        <v>133139</v>
      </c>
      <c r="J22" s="39">
        <f t="shared" si="3"/>
        <v>93.8398212561408</v>
      </c>
      <c r="K22" s="38">
        <v>100141</v>
      </c>
      <c r="L22" s="21">
        <f t="shared" si="4"/>
        <v>32998</v>
      </c>
      <c r="M22" s="23">
        <f t="shared" si="5"/>
        <v>32.9515383309534</v>
      </c>
      <c r="N22" s="41"/>
    </row>
    <row r="23" s="1" customFormat="1" customHeight="1" spans="1:14">
      <c r="A23" s="25" t="s">
        <v>82</v>
      </c>
      <c r="B23" s="21">
        <f t="shared" si="0"/>
        <v>-20991</v>
      </c>
      <c r="C23" s="22">
        <f>K23-'[2]11月(各县区)'!J23</f>
        <v>24074</v>
      </c>
      <c r="D23" s="21">
        <f t="shared" si="1"/>
        <v>-45065</v>
      </c>
      <c r="E23" s="23">
        <f t="shared" si="2"/>
        <v>-187.193652903547</v>
      </c>
      <c r="F23" s="21">
        <v>192576</v>
      </c>
      <c r="G23" s="21">
        <v>207576</v>
      </c>
      <c r="H23" s="24">
        <v>228294</v>
      </c>
      <c r="I23" s="38">
        <v>207303</v>
      </c>
      <c r="J23" s="39">
        <f t="shared" si="3"/>
        <v>99.8684819054226</v>
      </c>
      <c r="K23" s="38">
        <v>125617</v>
      </c>
      <c r="L23" s="21">
        <f t="shared" si="4"/>
        <v>81686</v>
      </c>
      <c r="M23" s="23">
        <f t="shared" si="5"/>
        <v>65.0278226673141</v>
      </c>
      <c r="N23" s="42"/>
    </row>
    <row r="24" s="1" customFormat="1" customHeight="1" spans="1:13">
      <c r="A24" s="26" t="s">
        <v>86</v>
      </c>
      <c r="B24" s="27"/>
      <c r="C24" s="27"/>
      <c r="D24" s="27"/>
      <c r="E24" s="27"/>
      <c r="F24" s="6"/>
      <c r="G24" s="6"/>
      <c r="H24" s="3"/>
      <c r="I24" s="3"/>
      <c r="J24" s="3"/>
      <c r="K24" s="4"/>
      <c r="L24" s="3"/>
      <c r="M24" s="5"/>
    </row>
    <row r="25" s="1" customFormat="1" customHeight="1" spans="1:14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="1" customFormat="1" customHeight="1" spans="1:13">
      <c r="A26" s="29" t="s">
        <v>87</v>
      </c>
      <c r="B26" s="3"/>
      <c r="C26" s="3"/>
      <c r="D26" s="4"/>
      <c r="E26" s="5"/>
      <c r="F26" s="6"/>
      <c r="G26" s="6"/>
      <c r="H26" s="3"/>
      <c r="I26" s="43"/>
      <c r="J26" s="3"/>
      <c r="K26" s="4"/>
      <c r="L26" s="3"/>
      <c r="M26" s="5"/>
    </row>
  </sheetData>
  <mergeCells count="20">
    <mergeCell ref="M3:N3"/>
    <mergeCell ref="D4:H4"/>
    <mergeCell ref="B5:E5"/>
    <mergeCell ref="H5:M5"/>
    <mergeCell ref="A25:N25"/>
    <mergeCell ref="A5:A7"/>
    <mergeCell ref="B6:B7"/>
    <mergeCell ref="C6:C7"/>
    <mergeCell ref="D6:D7"/>
    <mergeCell ref="E6:E7"/>
    <mergeCell ref="F5:F7"/>
    <mergeCell ref="G5:G7"/>
    <mergeCell ref="H6:H7"/>
    <mergeCell ref="I6:I7"/>
    <mergeCell ref="J6:J7"/>
    <mergeCell ref="K6:K7"/>
    <mergeCell ref="L6:L7"/>
    <mergeCell ref="M6:M7"/>
    <mergeCell ref="N6:N7"/>
    <mergeCell ref="A1:M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</dc:creator>
  <cp:lastModifiedBy>swguoqun</cp:lastModifiedBy>
  <dcterms:created xsi:type="dcterms:W3CDTF">2020-11-05T01:30:00Z</dcterms:created>
  <dcterms:modified xsi:type="dcterms:W3CDTF">2021-01-05T09:39:44Z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